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0" yWindow="90" windowWidth="15135" windowHeight="7770" tabRatio="1000"/>
  </bookViews>
  <sheets>
    <sheet name="RIEPILOGO ENTRATE PER TITOLI" sheetId="3" r:id="rId1"/>
    <sheet name="RIEPILOGO SPESE PER TITOLI" sheetId="4" r:id="rId2"/>
    <sheet name="COMPOSIZIONE AVANZO AMM.ZIONE" sheetId="9" r:id="rId3"/>
    <sheet name="SPESE CORRENTI PER MACROAGG" sheetId="5" r:id="rId4"/>
    <sheet name="SPESE INV.TO PER MISSIONE" sheetId="1" r:id="rId5"/>
    <sheet name="grafico investimenti" sheetId="10" r:id="rId6"/>
    <sheet name="INDICATORI ECONOMICO-FINANZIARI" sheetId="2" r:id="rId7"/>
    <sheet name="Foglio2" sheetId="12" r:id="rId8"/>
  </sheets>
  <calcPr calcId="152511"/>
</workbook>
</file>

<file path=xl/calcChain.xml><?xml version="1.0" encoding="utf-8"?>
<calcChain xmlns="http://schemas.openxmlformats.org/spreadsheetml/2006/main">
  <c r="B3" i="1"/>
  <c r="B3" i="10" s="1"/>
  <c r="B31" i="1"/>
  <c r="B9" i="10" s="1"/>
  <c r="B27" i="1"/>
  <c r="B8" i="10" s="1"/>
  <c r="B20" i="1"/>
  <c r="B6" i="10"/>
  <c r="B16" i="1"/>
  <c r="B5" i="10" s="1"/>
  <c r="B12" i="1"/>
  <c r="B4" i="10"/>
  <c r="B45" i="1"/>
  <c r="B12" i="10" s="1"/>
  <c r="B42" i="1"/>
  <c r="B11" i="10"/>
  <c r="B37" i="1"/>
  <c r="B10" i="10"/>
  <c r="B24" i="1"/>
  <c r="B7" i="10" s="1"/>
  <c r="B5" i="9"/>
  <c r="B9" i="5"/>
  <c r="C7" s="1"/>
  <c r="B8" i="4"/>
  <c r="C6" s="1"/>
  <c r="B10" i="3"/>
  <c r="C7" s="1"/>
  <c r="C2"/>
  <c r="B52" i="1" l="1"/>
  <c r="C37" s="1"/>
  <c r="B14" i="10"/>
  <c r="C5" s="1"/>
  <c r="C4" i="5"/>
  <c r="C5"/>
  <c r="C8"/>
  <c r="C2"/>
  <c r="C6"/>
  <c r="C3"/>
  <c r="C7" i="4"/>
  <c r="C6" i="3"/>
  <c r="C9"/>
  <c r="C5"/>
  <c r="C3"/>
  <c r="C4"/>
  <c r="C4" i="4"/>
  <c r="C2"/>
  <c r="C5"/>
  <c r="C3"/>
  <c r="C16" i="1" l="1"/>
  <c r="C20"/>
  <c r="C3"/>
  <c r="C42"/>
  <c r="C12" i="10"/>
  <c r="C12" i="1"/>
  <c r="C4" i="10"/>
  <c r="C24" i="1"/>
  <c r="C31"/>
  <c r="C10" i="10"/>
  <c r="C45" i="1"/>
  <c r="C8" i="10"/>
  <c r="C9"/>
  <c r="C7"/>
  <c r="C6"/>
  <c r="C27" i="1"/>
  <c r="C11" i="10"/>
  <c r="C3"/>
  <c r="C9" i="5"/>
  <c r="C10" i="3"/>
  <c r="C8" i="4"/>
  <c r="C52" i="1" l="1"/>
  <c r="C14" i="10"/>
</calcChain>
</file>

<file path=xl/sharedStrings.xml><?xml version="1.0" encoding="utf-8"?>
<sst xmlns="http://schemas.openxmlformats.org/spreadsheetml/2006/main" count="151" uniqueCount="107">
  <si>
    <t>IN %</t>
  </si>
  <si>
    <t>TOTALE TITOLO II</t>
  </si>
  <si>
    <t>DENOMINAZIONE</t>
  </si>
  <si>
    <t>INDICATORE 2012</t>
  </si>
  <si>
    <t>INDICATORE 2013</t>
  </si>
  <si>
    <t>GRADO DI AUTONOMIA FINANZIARIA</t>
  </si>
  <si>
    <t>GRADO DI AUTONOMIA TRIBUTARIA</t>
  </si>
  <si>
    <t>GRADO DI DIPENDENZA ERARIALE</t>
  </si>
  <si>
    <t>INCIDENZA DELLE ENTRATE TRIBUTARIE SULLE ENTRATE PROPRIE</t>
  </si>
  <si>
    <t>INCIDENZA DELLE ENTRATE EXTRATRIB. SULLE ENTRATE PROPRIE</t>
  </si>
  <si>
    <t>PRESSIONE DELLE ENTRATE PROPRIE PRO-CAPITE</t>
  </si>
  <si>
    <t>PRESSIONE TRIBUTARIA PRO-CAPITE</t>
  </si>
  <si>
    <t>TRASFERIMENTI ERARIALI PRO-CAPITE</t>
  </si>
  <si>
    <t>GRADO DI RIGIDITA' STRUTTURALE</t>
  </si>
  <si>
    <t>GRADO RIGIDITA' PER COSTO PERSONALE</t>
  </si>
  <si>
    <t>GRADO RIGIDITA' PER INDEBITAMENTO</t>
  </si>
  <si>
    <t>RIGIDITA' STRUTTURALE PRO-CAPITE</t>
  </si>
  <si>
    <t>COSTO DEL PERSONALE PRO-CAPITE</t>
  </si>
  <si>
    <t>INDEBITAMENTO PRO-CAPITE</t>
  </si>
  <si>
    <t>INCIDENZA DEL COSTO DEL PERSONALE SULLA SPESA CORRENTE</t>
  </si>
  <si>
    <t>COSTO MEDIO DEL PERSONALE</t>
  </si>
  <si>
    <t>PROPENSIONE ALL'INVESTIMENTO</t>
  </si>
  <si>
    <t>INVESTIMENTI PRO-CAPITE</t>
  </si>
  <si>
    <t>ABITANTI PER DIPENDENTE</t>
  </si>
  <si>
    <t>SPESA CORRENTE NETTA PER DIPENDENTE</t>
  </si>
  <si>
    <t>Riepilogo entrate</t>
  </si>
  <si>
    <t>Percentuale</t>
  </si>
  <si>
    <t>Totale</t>
  </si>
  <si>
    <t>Riepilogo uscite</t>
  </si>
  <si>
    <t>%</t>
  </si>
  <si>
    <t>totale spesa corrente</t>
  </si>
  <si>
    <t>AVANZO DI PARTE CORRENTE - COMPETENZA</t>
  </si>
  <si>
    <t>AVANZO CONTO CAPITALE - COMPETENZA</t>
  </si>
  <si>
    <t>AVANZO GESTIONE RESIDUI</t>
  </si>
  <si>
    <t>TOTALE AVANZO DI AMMINISTRAZIONE</t>
  </si>
  <si>
    <t>Tit. 1 - Entrate correnti di natura tribut. contributiva e perequativa</t>
  </si>
  <si>
    <t>Tit. 2 -Trasferimenti correnti</t>
  </si>
  <si>
    <t>Tit. 3 - Entrate Extratributarie</t>
  </si>
  <si>
    <t>Tit. 4 - Entrate in conto capitale</t>
  </si>
  <si>
    <t>Tit. 5 -Entrate da riduzione attività finanziarie</t>
  </si>
  <si>
    <t>Tit. 6 - Accensione di prestiti</t>
  </si>
  <si>
    <t>Tit. 9 - Entrate per conto di terzi e partite di giro</t>
  </si>
  <si>
    <t>Tit. 1 - Spese correnti</t>
  </si>
  <si>
    <t>Tit. 2 - Spese in conto capitale</t>
  </si>
  <si>
    <t>Tit. 3 - Spese per incremento attiv. finanz.</t>
  </si>
  <si>
    <t>Tit. 4 - Rimborso di prestiti</t>
  </si>
  <si>
    <t>Tit. 5 - Chiusura anticip. Ricevute da Ist. Tesor./Cassiere</t>
  </si>
  <si>
    <t>Tit. 7 - Uscite per conto terzi e partite di giro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</si>
  <si>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</si>
  <si>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</si>
  <si>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</si>
  <si>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</si>
  <si>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</si>
  <si>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</si>
  <si>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Redditi da lavoro dipendente</t>
  </si>
  <si>
    <t xml:space="preserve">1 - Organi istituzionali </t>
  </si>
  <si>
    <t xml:space="preserve">2 - Segreteria generale </t>
  </si>
  <si>
    <t xml:space="preserve">5 - Gestione dei beni demaniali e patrimoniali </t>
  </si>
  <si>
    <t xml:space="preserve">6 - Ufficio Tecnico </t>
  </si>
  <si>
    <t xml:space="preserve">7 - Elezioni e consultazioni popolari - Anagrafe e stato civile </t>
  </si>
  <si>
    <t xml:space="preserve">8 - Statistica e Sistemi informativi </t>
  </si>
  <si>
    <t xml:space="preserve">1 - Polizia Locale e amministrativa </t>
  </si>
  <si>
    <t xml:space="preserve">1 - Istruzione prescolastica </t>
  </si>
  <si>
    <t xml:space="preserve">2 - Altri ordini di istruzione non universitaria </t>
  </si>
  <si>
    <t xml:space="preserve">1 - Valorizzazione dei beni di interesse storico. </t>
  </si>
  <si>
    <t xml:space="preserve">2 - Attività culturali e interventi diversi nel settore culturale </t>
  </si>
  <si>
    <t xml:space="preserve">1 - Sport e tempo libero </t>
  </si>
  <si>
    <t xml:space="preserve">1 - Urbanistica ed assetto del territorio </t>
  </si>
  <si>
    <t xml:space="preserve">2 - Tutela, valorizzazione e recupero ambientale </t>
  </si>
  <si>
    <t xml:space="preserve">3 - Rifiuti </t>
  </si>
  <si>
    <t xml:space="preserve">4 - Servizio idrico integrato </t>
  </si>
  <si>
    <t xml:space="preserve">5 - Aree protette, parchi naturali, protezione naturalistica e forestazione </t>
  </si>
  <si>
    <t xml:space="preserve">2 - Trasporto pubblico locale </t>
  </si>
  <si>
    <t xml:space="preserve">4 - Altre modalità di trasporto </t>
  </si>
  <si>
    <t xml:space="preserve">5 - Viabilità e infrastrutture stradali </t>
  </si>
  <si>
    <t xml:space="preserve">1 - Interventi per l'infanzia e i minori e per asili nido </t>
  </si>
  <si>
    <t xml:space="preserve">2 - Interventi per la disabilità </t>
  </si>
  <si>
    <t xml:space="preserve">3 - Interventi per gli anziani </t>
  </si>
  <si>
    <t xml:space="preserve">7 - Programmazione e governo della rete dei servizi sociosanitari e sociali </t>
  </si>
  <si>
    <t xml:space="preserve">9 - Servizio necroscopico e cimiteriale </t>
  </si>
  <si>
    <t xml:space="preserve">2 - Sistema integrato di sicurezza urbana </t>
  </si>
  <si>
    <t xml:space="preserve">1 - SERVIZI ISTITUZIONALI, GENERALI E DI GESTIONE </t>
  </si>
  <si>
    <t xml:space="preserve">3 - ORDINE PUBBLICO E SICUREZZA </t>
  </si>
  <si>
    <t xml:space="preserve">4 - ISTRUZIONE E DIRITTO ALLO STUDIO </t>
  </si>
  <si>
    <t xml:space="preserve">5 - TUTELA E VALORIZZAZIONE DEI BENI E ATTIVITA' CULTURALI </t>
  </si>
  <si>
    <t xml:space="preserve">6 - POLITICHE GIOVANILI , SPORT E TEMPO LIBERO </t>
  </si>
  <si>
    <t xml:space="preserve">8 - ASSETTO DEL TERRITORIO ED EDILIZIA ABITATIVA </t>
  </si>
  <si>
    <t xml:space="preserve">2 - Edilizia residenziale pubblica e locale e piani di edilizia economico-popolare </t>
  </si>
  <si>
    <t xml:space="preserve">9 - SVILUPPO SOSTENIBILE E TUTELA DEL TERRITORIO E DELL'AMBIENTE </t>
  </si>
  <si>
    <t xml:space="preserve">10 - TRASPORTI E DIRITTO ALLA MOBILITA' </t>
  </si>
  <si>
    <t xml:space="preserve">12 - DIRITTI SOCIALI , POLITICHE SOCIALI E FAMIGLIA </t>
  </si>
  <si>
    <t>INDICATORE 2014</t>
  </si>
  <si>
    <t>Tit. 7 - Anticipazioni da Istituto/Cassiere</t>
  </si>
  <si>
    <t>Macroaggregati spesa corrente</t>
  </si>
  <si>
    <t>INDICATORE 2015</t>
  </si>
  <si>
    <t>11 - SOCCORSO CIVILE</t>
  </si>
  <si>
    <t>1 - SISTEMA DI PROTEZIONE CIVILE</t>
  </si>
  <si>
    <t>10 - Risorse umane</t>
  </si>
  <si>
    <t>SPESE INVESTIMENTO ANNO 2016 - IMPEGNI SUDDIVISI PER SERVIZI</t>
  </si>
  <si>
    <t>INDICATORE 2016</t>
  </si>
  <si>
    <t>CFR PIANO INDICATORI E RISULTATI ATTESI</t>
  </si>
  <si>
    <t>Impegni anno 2017</t>
  </si>
  <si>
    <t>Accertamenti anno 2017</t>
  </si>
  <si>
    <t>COMPOSIZIONE AVANZO DI AMMINISTRAZIONE 2017</t>
  </si>
  <si>
    <t>4 - Interventi per soggetti a rischio esclusione sociale</t>
  </si>
  <si>
    <t>SPESE INVESTIMENTO ANNO 2017 - IMPEGNI SUDDIVISI PER PROGRAMMI</t>
  </si>
  <si>
    <t>INDICATORE 2017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</si>
</sst>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0.000"/>
    <numFmt numFmtId="165" formatCode="#,##0.00_ ;\-#,##0.00\ "/>
  </numFmts>
  <fonts count="1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1" fontId="6" fillId="0" borderId="0" applyFont="0" applyFill="0" applyBorder="0" applyAlignment="0" applyProtection="0"/>
    <xf numFmtId="0" fontId="5" fillId="0" borderId="0"/>
    <xf numFmtId="0" fontId="3" fillId="0" borderId="0"/>
  </cellStyleXfs>
  <cellXfs count="52">
    <xf numFmtId="0" fontId="0" fillId="0" borderId="0" xfId="0"/>
    <xf numFmtId="0" fontId="1" fillId="0" borderId="0" xfId="0" applyFont="1"/>
    <xf numFmtId="4" fontId="0" fillId="0" borderId="0" xfId="0" applyNumberFormat="1"/>
    <xf numFmtId="10" fontId="1" fillId="0" borderId="0" xfId="0" applyNumberFormat="1" applyFont="1" applyAlignment="1">
      <alignment horizontal="center"/>
    </xf>
    <xf numFmtId="4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2" xfId="0" applyFont="1" applyBorder="1" applyAlignment="1">
      <alignment vertical="center" wrapText="1"/>
    </xf>
    <xf numFmtId="4" fontId="10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41" fontId="2" fillId="2" borderId="2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165" fontId="4" fillId="0" borderId="4" xfId="1" applyNumberFormat="1" applyFont="1" applyFill="1" applyBorder="1"/>
    <xf numFmtId="0" fontId="2" fillId="3" borderId="2" xfId="0" applyFont="1" applyFill="1" applyBorder="1" applyAlignment="1">
      <alignment horizontal="center"/>
    </xf>
    <xf numFmtId="41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165" fontId="2" fillId="0" borderId="2" xfId="1" applyNumberFormat="1" applyFont="1" applyBorder="1"/>
    <xf numFmtId="164" fontId="2" fillId="0" borderId="5" xfId="0" applyNumberFormat="1" applyFont="1" applyBorder="1"/>
    <xf numFmtId="0" fontId="8" fillId="0" borderId="0" xfId="0" applyFont="1"/>
    <xf numFmtId="0" fontId="0" fillId="0" borderId="2" xfId="0" applyBorder="1"/>
    <xf numFmtId="0" fontId="8" fillId="0" borderId="2" xfId="0" applyFont="1" applyBorder="1" applyAlignment="1">
      <alignment horizontal="right"/>
    </xf>
    <xf numFmtId="4" fontId="8" fillId="0" borderId="2" xfId="0" applyNumberFormat="1" applyFont="1" applyBorder="1"/>
    <xf numFmtId="2" fontId="4" fillId="0" borderId="2" xfId="0" applyNumberFormat="1" applyFont="1" applyFill="1" applyBorder="1"/>
    <xf numFmtId="0" fontId="7" fillId="0" borderId="0" xfId="0" applyFont="1"/>
    <xf numFmtId="0" fontId="1" fillId="0" borderId="0" xfId="0" applyNumberFormat="1" applyFont="1"/>
    <xf numFmtId="4" fontId="1" fillId="0" borderId="6" xfId="0" applyNumberFormat="1" applyFont="1" applyBorder="1"/>
    <xf numFmtId="0" fontId="1" fillId="4" borderId="7" xfId="0" applyNumberFormat="1" applyFont="1" applyFill="1" applyBorder="1"/>
    <xf numFmtId="4" fontId="10" fillId="5" borderId="2" xfId="0" applyNumberFormat="1" applyFont="1" applyFill="1" applyBorder="1"/>
    <xf numFmtId="0" fontId="4" fillId="0" borderId="2" xfId="0" applyFont="1" applyBorder="1" applyAlignment="1">
      <alignment wrapText="1"/>
    </xf>
    <xf numFmtId="165" fontId="4" fillId="0" borderId="2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Border="1"/>
    <xf numFmtId="164" fontId="4" fillId="0" borderId="2" xfId="0" applyNumberFormat="1" applyFont="1" applyBorder="1"/>
    <xf numFmtId="0" fontId="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10" fontId="0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10" fontId="8" fillId="0" borderId="2" xfId="0" applyNumberFormat="1" applyFont="1" applyBorder="1" applyAlignment="1">
      <alignment horizontal="right" wrapText="1"/>
    </xf>
    <xf numFmtId="4" fontId="13" fillId="0" borderId="0" xfId="0" applyNumberFormat="1" applyFont="1" applyAlignment="1">
      <alignment horizontal="left"/>
    </xf>
    <xf numFmtId="4" fontId="13" fillId="0" borderId="0" xfId="0" applyNumberFormat="1" applyFont="1"/>
    <xf numFmtId="4" fontId="14" fillId="0" borderId="9" xfId="0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4">
    <cellStyle name="Migliaia [0]" xfId="1" builtinId="6"/>
    <cellStyle name="Normale" xfId="0" builtinId="0"/>
    <cellStyle name="Normale 2" xfId="2"/>
    <cellStyle name="Normale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strRef>
              <c:f>'RIEPILOGO ENTRATE PER TITOLI'!$B$1</c:f>
              <c:strCache>
                <c:ptCount val="1"/>
                <c:pt idx="0">
                  <c:v>Accertamenti anno 2017</c:v>
                </c:pt>
              </c:strCache>
            </c:strRef>
          </c:tx>
          <c:explosion val="37"/>
          <c:dPt>
            <c:idx val="0"/>
            <c:explosion val="23"/>
          </c:dPt>
          <c:dPt>
            <c:idx val="1"/>
            <c:explosion val="19"/>
          </c:dPt>
          <c:dPt>
            <c:idx val="2"/>
            <c:explosion val="17"/>
          </c:dPt>
          <c:dPt>
            <c:idx val="3"/>
            <c:explosion val="27"/>
          </c:dPt>
          <c:dPt>
            <c:idx val="4"/>
          </c:dPt>
          <c:dPt>
            <c:idx val="5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TITOLI'!$B$2:$B$7</c:f>
              <c:numCache>
                <c:formatCode>#,##0.00_ ;\-#,##0.00\ </c:formatCode>
                <c:ptCount val="6"/>
                <c:pt idx="0">
                  <c:v>20313752.09</c:v>
                </c:pt>
                <c:pt idx="1">
                  <c:v>3205625.47</c:v>
                </c:pt>
                <c:pt idx="2">
                  <c:v>8152178.6600000001</c:v>
                </c:pt>
                <c:pt idx="3">
                  <c:v>7858689.3499999996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0"/>
          <c:order val="1"/>
          <c:tx>
            <c:strRef>
              <c:f>'RIEPILOGO ENTRATE PER TITOLI'!$C$1</c:f>
              <c:strCache>
                <c:ptCount val="1"/>
                <c:pt idx="0">
                  <c:v>Percentuale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TITOLI'!$C$2:$C$7</c:f>
              <c:numCache>
                <c:formatCode>0.00</c:formatCode>
                <c:ptCount val="6"/>
                <c:pt idx="0">
                  <c:v>46.483302700774217</c:v>
                </c:pt>
                <c:pt idx="1">
                  <c:v>7.3353292098447405</c:v>
                </c:pt>
                <c:pt idx="2">
                  <c:v>18.654367083179853</c:v>
                </c:pt>
                <c:pt idx="3">
                  <c:v>17.982784975860191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'RIEPILOGO ENTRATE PER TITOLI'!$A$8</c:f>
              <c:strCache>
                <c:ptCount val="1"/>
                <c:pt idx="0">
                  <c:v>Tit. 7 - Anticipazioni da Istituto/Cassiere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strRef>
              <c:f>'RIEPILOGO ENTRATE PER TITOLI'!$A$9</c:f>
              <c:strCache>
                <c:ptCount val="1"/>
                <c:pt idx="0">
                  <c:v>Tit. 9 - Entrate per conto di terzi e partite di giro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40131423933833"/>
          <c:y val="0.1904764818486675"/>
          <c:w val="0.32994939191760947"/>
          <c:h val="0.75438711890064347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'RIEPILOGO SPESE PER TITOLI'!$B$1</c:f>
              <c:strCache>
                <c:ptCount val="1"/>
                <c:pt idx="0">
                  <c:v>Impegni anno 2017</c:v>
                </c:pt>
              </c:strCache>
            </c:strRef>
          </c:tx>
          <c:explosion val="7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7673884514435701E-3"/>
                  <c:y val="-6.597690108324089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8228090806830973E-2"/>
                  <c:y val="-6.280632446717357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'RIEPILOGO SPESE PER TITOLI'!$A$2:$A$7</c:f>
              <c:strCache>
                <c:ptCount val="6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  <c:pt idx="4">
                  <c:v>Tit. 5 - Chiusura anticip. Ricevute da Ist. Tesor./Cassiere</c:v>
                </c:pt>
                <c:pt idx="5">
                  <c:v>Tit. 7 - Uscite per conto terzi e partite di giro</c:v>
                </c:pt>
              </c:strCache>
            </c:strRef>
          </c:cat>
          <c:val>
            <c:numRef>
              <c:f>'RIEPILOGO SPESE PER TITOLI'!$B$2:$B$7</c:f>
              <c:numCache>
                <c:formatCode>#,##0.00_ ;\-#,##0.00\ </c:formatCode>
                <c:ptCount val="6"/>
                <c:pt idx="0">
                  <c:v>26698163.780000001</c:v>
                </c:pt>
                <c:pt idx="1">
                  <c:v>12431186.869999999</c:v>
                </c:pt>
                <c:pt idx="2">
                  <c:v>0</c:v>
                </c:pt>
                <c:pt idx="3">
                  <c:v>1105553.6000000001</c:v>
                </c:pt>
                <c:pt idx="4">
                  <c:v>0</c:v>
                </c:pt>
                <c:pt idx="5">
                  <c:v>4170935.09</c:v>
                </c:pt>
              </c:numCache>
            </c:numRef>
          </c:val>
        </c:ser>
        <c:ser>
          <c:idx val="1"/>
          <c:order val="1"/>
          <c:tx>
            <c:strRef>
              <c:f>'RIEPILOGO SPESE PER TITOLI'!$C$1</c:f>
              <c:strCache>
                <c:ptCount val="1"/>
                <c:pt idx="0">
                  <c:v>Percentuale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TITOLI'!$A$2:$A$5</c:f>
              <c:strCache>
                <c:ptCount val="4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</c:strCache>
            </c:strRef>
          </c:cat>
          <c:val>
            <c:numRef>
              <c:f>'RIEPILOGO SPESE PER TITOLI'!$C$2:$C$5</c:f>
              <c:numCache>
                <c:formatCode>0.000</c:formatCode>
                <c:ptCount val="4"/>
                <c:pt idx="0">
                  <c:v>60.12309231581343</c:v>
                </c:pt>
                <c:pt idx="1">
                  <c:v>27.994486884526026</c:v>
                </c:pt>
                <c:pt idx="2">
                  <c:v>0</c:v>
                </c:pt>
                <c:pt idx="3">
                  <c:v>2.4896581540440264</c:v>
                </c:pt>
              </c:numCache>
            </c:numRef>
          </c:val>
        </c:ser>
        <c:ser>
          <c:idx val="3"/>
          <c:order val="2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3"/>
          <c:tx>
            <c:strRef>
              <c:f>'RIEPILOGO SPESE PER TITOLI'!$A$6</c:f>
              <c:strCache>
                <c:ptCount val="1"/>
                <c:pt idx="0">
                  <c:v>Tit. 5 - Chiusura anticip. Ricevute da Ist. Tesor./Cassiere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5"/>
          <c:order val="4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33818734954242"/>
          <c:y val="0.178694570354506"/>
          <c:w val="0.31331193666289636"/>
          <c:h val="0.7233693665312215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Composizione avanzo</a:t>
            </a:r>
          </a:p>
        </c:rich>
      </c:tx>
    </c:title>
    <c:view3D>
      <c:rotX val="20"/>
      <c:perspective val="30"/>
    </c:view3D>
    <c:plotArea>
      <c:layout/>
      <c:pie3DChart>
        <c:varyColors val="1"/>
        <c:ser>
          <c:idx val="0"/>
          <c:order val="0"/>
          <c:explosion val="17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'COMPOSIZIONE AVANZO AMM.ZIONE'!$A$1:$A$4</c:f>
              <c:strCache>
                <c:ptCount val="4"/>
                <c:pt idx="0">
                  <c:v>COMPOSIZIONE AVANZO DI AMMINISTRAZIONE 2017</c:v>
                </c:pt>
                <c:pt idx="1">
                  <c:v>AVANZO DI PARTE CORRENTE - COMPETENZA</c:v>
                </c:pt>
                <c:pt idx="2">
                  <c:v>AVANZO CONTO CAPITALE - COMPETENZA</c:v>
                </c:pt>
                <c:pt idx="3">
                  <c:v>AVANZO GESTIONE RESIDUI</c:v>
                </c:pt>
              </c:strCache>
            </c:strRef>
          </c:cat>
          <c:val>
            <c:numRef>
              <c:f>'COMPOSIZIONE AVANZO AMM.ZIONE'!$B$1:$B$4</c:f>
              <c:numCache>
                <c:formatCode>#,##0.00</c:formatCode>
                <c:ptCount val="4"/>
                <c:pt idx="1">
                  <c:v>4681027.26</c:v>
                </c:pt>
                <c:pt idx="2">
                  <c:v>3800430.56</c:v>
                </c:pt>
                <c:pt idx="3">
                  <c:v>10425428.109999999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5722909396937124"/>
          <c:y val="0.33128946001678289"/>
          <c:w val="0.32339844306429377"/>
          <c:h val="0.45705675502315418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8"/>
          <c:dPt>
            <c:idx val="0"/>
          </c:dPt>
          <c:dPt>
            <c:idx val="1"/>
            <c:explosion val="13"/>
          </c:dPt>
          <c:dPt>
            <c:idx val="2"/>
            <c:explosion val="38"/>
          </c:dPt>
          <c:dPt>
            <c:idx val="3"/>
            <c:explosion val="16"/>
          </c:dPt>
          <c:dPt>
            <c:idx val="4"/>
          </c:dPt>
          <c:dPt>
            <c:idx val="5"/>
          </c:dPt>
          <c:dPt>
            <c:idx val="6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Redditi da lavoro dipendente
=22,98%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Imposte e tasse a carico dell'ente
1,61%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Acquisto di beni e servizi
64,31%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Trasferimenti correnti
5,88%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Interessi passivi
2,71%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13356185369658619"/>
                  <c:y val="-8.73916715936524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Rimborsi e poste correttive delle entrate
0,27%</a:t>
                    </a:r>
                  </a:p>
                </c:rich>
              </c:tx>
              <c:spPr/>
              <c:dLblPos val="bestFit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/>
                      <a:t>Altre spese correnti
2,24%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MACROAGG'!$B$2:$B$8</c:f>
              <c:numCache>
                <c:formatCode>#,##0.00</c:formatCode>
                <c:ptCount val="7"/>
                <c:pt idx="0">
                  <c:v>5937209.7199999997</c:v>
                </c:pt>
                <c:pt idx="1">
                  <c:v>430569.92</c:v>
                </c:pt>
                <c:pt idx="2">
                  <c:v>16741613.279999999</c:v>
                </c:pt>
                <c:pt idx="3">
                  <c:v>2117633.09</c:v>
                </c:pt>
                <c:pt idx="4">
                  <c:v>478281.06</c:v>
                </c:pt>
                <c:pt idx="5">
                  <c:v>86897.84</c:v>
                </c:pt>
                <c:pt idx="6">
                  <c:v>905958.87</c:v>
                </c:pt>
              </c:numCache>
            </c:numRef>
          </c:val>
        </c:ser>
        <c:ser>
          <c:idx val="1"/>
          <c:order val="1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MACROAGG'!$C$2:$C$8</c:f>
              <c:numCache>
                <c:formatCode>0.00%</c:formatCode>
                <c:ptCount val="7"/>
                <c:pt idx="0">
                  <c:v>0.22238269900972193</c:v>
                </c:pt>
                <c:pt idx="1">
                  <c:v>1.6127323345081376E-2</c:v>
                </c:pt>
                <c:pt idx="2">
                  <c:v>0.62706983963224461</c:v>
                </c:pt>
                <c:pt idx="3">
                  <c:v>7.9317555598574577E-2</c:v>
                </c:pt>
                <c:pt idx="4">
                  <c:v>1.7914380327469847E-2</c:v>
                </c:pt>
                <c:pt idx="5">
                  <c:v>3.254824590786895E-3</c:v>
                </c:pt>
                <c:pt idx="6">
                  <c:v>3.3933377496120826E-2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46961145753992"/>
          <c:y val="0.16417953180057043"/>
          <c:w val="0.30612255066251826"/>
          <c:h val="0.74840280080519772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'grafico investimenti'!$A$3:$A$12</c:f>
              <c:strCache>
                <c:ptCount val="10"/>
                <c:pt idx="0">
                  <c:v>1 - SERVIZI ISTITUZIONALI, GENERALI E DI GESTIONE </c:v>
                </c:pt>
                <c:pt idx="1">
                  <c:v>3 - ORDINE PUBBLICO E SICUREZZA </c:v>
                </c:pt>
                <c:pt idx="2">
                  <c:v>4 - ISTRUZIONE E DIRITTO ALLO STUDIO </c:v>
                </c:pt>
                <c:pt idx="3">
                  <c:v>5 - TUTELA E VALORIZZAZIONE DEI BENI E ATTIVITA' CULTURALI </c:v>
                </c:pt>
                <c:pt idx="4">
                  <c:v>6 - POLITICHE GIOVANILI , SPORT E TEMPO LIBERO </c:v>
                </c:pt>
                <c:pt idx="5">
                  <c:v>8 - ASSETTO DEL TERRITORIO ED EDILIZIA ABITATIVA </c:v>
                </c:pt>
                <c:pt idx="6">
                  <c:v>9 - SVILUPPO SOSTENIBILE E TUTELA DEL TERRITORIO E DELL'AMBIENTE </c:v>
                </c:pt>
                <c:pt idx="7">
                  <c:v>10 - TRASPORTI E DIRITTO ALLA MOBILITA' </c:v>
                </c:pt>
                <c:pt idx="8">
                  <c:v>11 - SOCCORSO CIVILE</c:v>
                </c:pt>
                <c:pt idx="9">
                  <c:v>12 - DIRITTI SOCIALI , POLITICHE SOCIALI E FAMIGLIA </c:v>
                </c:pt>
              </c:strCache>
            </c:strRef>
          </c:cat>
          <c:val>
            <c:numRef>
              <c:f>'grafico investimenti'!$B$3:$B$12</c:f>
              <c:numCache>
                <c:formatCode>#,##0.00</c:formatCode>
                <c:ptCount val="10"/>
                <c:pt idx="0">
                  <c:v>135597.06</c:v>
                </c:pt>
                <c:pt idx="1">
                  <c:v>159670.28</c:v>
                </c:pt>
                <c:pt idx="2">
                  <c:v>2292265.86</c:v>
                </c:pt>
                <c:pt idx="3">
                  <c:v>877833.74</c:v>
                </c:pt>
                <c:pt idx="4">
                  <c:v>35101.839999999997</c:v>
                </c:pt>
                <c:pt idx="5">
                  <c:v>2378998.2199999997</c:v>
                </c:pt>
                <c:pt idx="6">
                  <c:v>1328913.3500000001</c:v>
                </c:pt>
                <c:pt idx="7">
                  <c:v>5137459.4799999995</c:v>
                </c:pt>
                <c:pt idx="8">
                  <c:v>4965.6899999999996</c:v>
                </c:pt>
                <c:pt idx="9">
                  <c:v>80381.350000000006</c:v>
                </c:pt>
              </c:numCache>
            </c:numRef>
          </c:val>
        </c:ser>
        <c:ser>
          <c:idx val="1"/>
          <c:order val="1"/>
          <c:explosion val="32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Val val="1"/>
              <c:showCatNam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12 - DIRITTI SOCIALI , POLITICHE SOCIALI E FAMIGLIA </a:t>
                    </a:r>
                    <a:r>
                      <a:rPr lang="it-IT" sz="100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;</a:t>
                    </a:r>
                    <a:r>
                      <a:rPr lang="it-IT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0,40%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Val val="1"/>
            <c:showCatNam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investimenti'!$A$3:$A$12</c:f>
              <c:strCache>
                <c:ptCount val="10"/>
                <c:pt idx="0">
                  <c:v>1 - SERVIZI ISTITUZIONALI, GENERALI E DI GESTIONE </c:v>
                </c:pt>
                <c:pt idx="1">
                  <c:v>3 - ORDINE PUBBLICO E SICUREZZA </c:v>
                </c:pt>
                <c:pt idx="2">
                  <c:v>4 - ISTRUZIONE E DIRITTO ALLO STUDIO </c:v>
                </c:pt>
                <c:pt idx="3">
                  <c:v>5 - TUTELA E VALORIZZAZIONE DEI BENI E ATTIVITA' CULTURALI </c:v>
                </c:pt>
                <c:pt idx="4">
                  <c:v>6 - POLITICHE GIOVANILI , SPORT E TEMPO LIBERO </c:v>
                </c:pt>
                <c:pt idx="5">
                  <c:v>8 - ASSETTO DEL TERRITORIO ED EDILIZIA ABITATIVA </c:v>
                </c:pt>
                <c:pt idx="6">
                  <c:v>9 - SVILUPPO SOSTENIBILE E TUTELA DEL TERRITORIO E DELL'AMBIENTE </c:v>
                </c:pt>
                <c:pt idx="7">
                  <c:v>10 - TRASPORTI E DIRITTO ALLA MOBILITA' </c:v>
                </c:pt>
                <c:pt idx="8">
                  <c:v>11 - SOCCORSO CIVILE</c:v>
                </c:pt>
                <c:pt idx="9">
                  <c:v>12 - DIRITTI SOCIALI , POLITICHE SOCIALI E FAMIGLIA </c:v>
                </c:pt>
              </c:strCache>
            </c:strRef>
          </c:cat>
          <c:val>
            <c:numRef>
              <c:f>'grafico investimenti'!$C$3:$C$12</c:f>
              <c:numCache>
                <c:formatCode>0.00%</c:formatCode>
                <c:ptCount val="10"/>
                <c:pt idx="0">
                  <c:v>1.0907812859545568E-2</c:v>
                </c:pt>
                <c:pt idx="1">
                  <c:v>1.2844331090004766E-2</c:v>
                </c:pt>
                <c:pt idx="2">
                  <c:v>0.18439638016639359</c:v>
                </c:pt>
                <c:pt idx="3">
                  <c:v>7.0615440760404255E-2</c:v>
                </c:pt>
                <c:pt idx="4">
                  <c:v>2.8236917654830495E-3</c:v>
                </c:pt>
                <c:pt idx="5">
                  <c:v>0.19137337768939838</c:v>
                </c:pt>
                <c:pt idx="6">
                  <c:v>0.10690156651148471</c:v>
                </c:pt>
                <c:pt idx="7">
                  <c:v>0.4132718407120205</c:v>
                </c:pt>
                <c:pt idx="8">
                  <c:v>3.9945421558931169E-4</c:v>
                </c:pt>
                <c:pt idx="9">
                  <c:v>6.4661042296760216E-3</c:v>
                </c:pt>
              </c:numCache>
            </c:numRef>
          </c:val>
        </c:ser>
        <c:dLbls>
          <c:showVal val="1"/>
          <c:showCatName val="1"/>
        </c:dLbls>
      </c:pie3DChart>
      <c:spPr>
        <a:noFill/>
        <a:ln w="25400">
          <a:noFill/>
        </a:ln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Val val="1"/>
            <c:showCatName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'grafico investimenti'!$A$3:$A$12</c:f>
              <c:strCache>
                <c:ptCount val="10"/>
                <c:pt idx="0">
                  <c:v>1 - SERVIZI ISTITUZIONALI, GENERALI E DI GESTIONE </c:v>
                </c:pt>
                <c:pt idx="1">
                  <c:v>3 - ORDINE PUBBLICO E SICUREZZA </c:v>
                </c:pt>
                <c:pt idx="2">
                  <c:v>4 - ISTRUZIONE E DIRITTO ALLO STUDIO </c:v>
                </c:pt>
                <c:pt idx="3">
                  <c:v>5 - TUTELA E VALORIZZAZIONE DEI BENI E ATTIVITA' CULTURALI </c:v>
                </c:pt>
                <c:pt idx="4">
                  <c:v>6 - POLITICHE GIOVANILI , SPORT E TEMPO LIBERO </c:v>
                </c:pt>
                <c:pt idx="5">
                  <c:v>8 - ASSETTO DEL TERRITORIO ED EDILIZIA ABITATIVA </c:v>
                </c:pt>
                <c:pt idx="6">
                  <c:v>9 - SVILUPPO SOSTENIBILE E TUTELA DEL TERRITORIO E DELL'AMBIENTE </c:v>
                </c:pt>
                <c:pt idx="7">
                  <c:v>10 - TRASPORTI E DIRITTO ALLA MOBILITA' </c:v>
                </c:pt>
                <c:pt idx="8">
                  <c:v>11 - SOCCORSO CIVILE</c:v>
                </c:pt>
                <c:pt idx="9">
                  <c:v>12 - DIRITTI SOCIALI , POLITICHE SOCIALI E FAMIGLIA </c:v>
                </c:pt>
              </c:strCache>
            </c:strRef>
          </c:cat>
          <c:val>
            <c:numRef>
              <c:f>'grafico investimenti'!$B$3:$B$12</c:f>
              <c:numCache>
                <c:formatCode>#,##0.00</c:formatCode>
                <c:ptCount val="10"/>
                <c:pt idx="0">
                  <c:v>135597.06</c:v>
                </c:pt>
                <c:pt idx="1">
                  <c:v>159670.28</c:v>
                </c:pt>
                <c:pt idx="2">
                  <c:v>2292265.86</c:v>
                </c:pt>
                <c:pt idx="3">
                  <c:v>877833.74</c:v>
                </c:pt>
                <c:pt idx="4">
                  <c:v>35101.839999999997</c:v>
                </c:pt>
                <c:pt idx="5">
                  <c:v>2378998.2199999997</c:v>
                </c:pt>
                <c:pt idx="6">
                  <c:v>1328913.3500000001</c:v>
                </c:pt>
                <c:pt idx="7">
                  <c:v>5137459.4799999995</c:v>
                </c:pt>
                <c:pt idx="8">
                  <c:v>4965.6899999999996</c:v>
                </c:pt>
                <c:pt idx="9">
                  <c:v>80381.350000000006</c:v>
                </c:pt>
              </c:numCache>
            </c:numRef>
          </c:val>
        </c:ser>
        <c:ser>
          <c:idx val="1"/>
          <c:order val="1"/>
          <c:explosion val="32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Val val="1"/>
              <c:showCatNam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12 - DIRITTI SOCIALI , POLITICHE SOCIALI E FAMIGLIA </a:t>
                    </a:r>
                    <a:r>
                      <a:rPr lang="it-IT" sz="1000" b="1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;</a:t>
                    </a:r>
                    <a:r>
                      <a:rPr lang="it-IT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0,40%</a:t>
                    </a:r>
                  </a:p>
                </c:rich>
              </c:tx>
              <c:spPr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Val val="1"/>
            <c:showCatNam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investimenti'!$A$3:$A$12</c:f>
              <c:strCache>
                <c:ptCount val="10"/>
                <c:pt idx="0">
                  <c:v>1 - SERVIZI ISTITUZIONALI, GENERALI E DI GESTIONE </c:v>
                </c:pt>
                <c:pt idx="1">
                  <c:v>3 - ORDINE PUBBLICO E SICUREZZA </c:v>
                </c:pt>
                <c:pt idx="2">
                  <c:v>4 - ISTRUZIONE E DIRITTO ALLO STUDIO </c:v>
                </c:pt>
                <c:pt idx="3">
                  <c:v>5 - TUTELA E VALORIZZAZIONE DEI BENI E ATTIVITA' CULTURALI </c:v>
                </c:pt>
                <c:pt idx="4">
                  <c:v>6 - POLITICHE GIOVANILI , SPORT E TEMPO LIBERO </c:v>
                </c:pt>
                <c:pt idx="5">
                  <c:v>8 - ASSETTO DEL TERRITORIO ED EDILIZIA ABITATIVA </c:v>
                </c:pt>
                <c:pt idx="6">
                  <c:v>9 - SVILUPPO SOSTENIBILE E TUTELA DEL TERRITORIO E DELL'AMBIENTE </c:v>
                </c:pt>
                <c:pt idx="7">
                  <c:v>10 - TRASPORTI E DIRITTO ALLA MOBILITA' </c:v>
                </c:pt>
                <c:pt idx="8">
                  <c:v>11 - SOCCORSO CIVILE</c:v>
                </c:pt>
                <c:pt idx="9">
                  <c:v>12 - DIRITTI SOCIALI , POLITICHE SOCIALI E FAMIGLIA </c:v>
                </c:pt>
              </c:strCache>
            </c:strRef>
          </c:cat>
          <c:val>
            <c:numRef>
              <c:f>'grafico investimenti'!$C$3:$C$12</c:f>
              <c:numCache>
                <c:formatCode>0.00%</c:formatCode>
                <c:ptCount val="10"/>
                <c:pt idx="0">
                  <c:v>1.0907812859545568E-2</c:v>
                </c:pt>
                <c:pt idx="1">
                  <c:v>1.2844331090004766E-2</c:v>
                </c:pt>
                <c:pt idx="2">
                  <c:v>0.18439638016639359</c:v>
                </c:pt>
                <c:pt idx="3">
                  <c:v>7.0615440760404255E-2</c:v>
                </c:pt>
                <c:pt idx="4">
                  <c:v>2.8236917654830495E-3</c:v>
                </c:pt>
                <c:pt idx="5">
                  <c:v>0.19137337768939838</c:v>
                </c:pt>
                <c:pt idx="6">
                  <c:v>0.10690156651148471</c:v>
                </c:pt>
                <c:pt idx="7">
                  <c:v>0.4132718407120205</c:v>
                </c:pt>
                <c:pt idx="8">
                  <c:v>3.9945421558931169E-4</c:v>
                </c:pt>
                <c:pt idx="9">
                  <c:v>6.4661042296760216E-3</c:v>
                </c:pt>
              </c:numCache>
            </c:numRef>
          </c:val>
        </c:ser>
        <c:dLbls>
          <c:showVal val="1"/>
          <c:showCatName val="1"/>
        </c:dLbls>
      </c:pie3DChart>
      <c:spPr>
        <a:noFill/>
        <a:ln w="25400">
          <a:noFill/>
        </a:ln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12199797334146102"/>
          <c:y val="6.6653032007362722E-2"/>
          <c:w val="0.55296966191168395"/>
          <c:h val="0.83713009114329928"/>
        </c:manualLayout>
      </c:layout>
      <c:lineChart>
        <c:grouping val="standard"/>
        <c:ser>
          <c:idx val="0"/>
          <c:order val="0"/>
          <c:tx>
            <c:strRef>
              <c:f>'INDICATORI ECONOMICO-FINANZIARI'!$A$2</c:f>
              <c:strCache>
                <c:ptCount val="1"/>
                <c:pt idx="0">
                  <c:v>GRADO DI AUTONOMIA FINANZIARIA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ECONOMICO-FINANZIARI'!$B$1:$G$1</c:f>
              <c:strCache>
                <c:ptCount val="6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</c:strCache>
            </c:strRef>
          </c:cat>
          <c:val>
            <c:numRef>
              <c:f>'INDICATORI ECONOMICO-FINANZIARI'!$B$2:$G$2</c:f>
              <c:numCache>
                <c:formatCode>#,##0.00</c:formatCode>
                <c:ptCount val="6"/>
                <c:pt idx="0">
                  <c:v>91.076999999999998</c:v>
                </c:pt>
                <c:pt idx="1">
                  <c:v>76.102341123181404</c:v>
                </c:pt>
                <c:pt idx="2">
                  <c:v>89.816999999999993</c:v>
                </c:pt>
                <c:pt idx="3">
                  <c:v>89.61</c:v>
                </c:pt>
                <c:pt idx="4">
                  <c:v>90.7</c:v>
                </c:pt>
                <c:pt idx="5">
                  <c:v>89.88</c:v>
                </c:pt>
              </c:numCache>
            </c:numRef>
          </c:val>
        </c:ser>
        <c:ser>
          <c:idx val="1"/>
          <c:order val="1"/>
          <c:tx>
            <c:strRef>
              <c:f>'INDICATORI ECONOMICO-FINANZIARI'!$A$3</c:f>
              <c:strCache>
                <c:ptCount val="1"/>
                <c:pt idx="0">
                  <c:v>GRADO DI AUTONOMIA TRIBUTARIA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ECONOMICO-FINANZIARI'!$B$1:$G$1</c:f>
              <c:strCache>
                <c:ptCount val="6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</c:strCache>
            </c:strRef>
          </c:cat>
          <c:val>
            <c:numRef>
              <c:f>'INDICATORI ECONOMICO-FINANZIARI'!$B$3:$G$3</c:f>
              <c:numCache>
                <c:formatCode>#,##0.00</c:formatCode>
                <c:ptCount val="6"/>
                <c:pt idx="0">
                  <c:v>67.998000000000005</c:v>
                </c:pt>
                <c:pt idx="1">
                  <c:v>54.356492856226247</c:v>
                </c:pt>
                <c:pt idx="2">
                  <c:v>64.659000000000006</c:v>
                </c:pt>
                <c:pt idx="3">
                  <c:v>65.31</c:v>
                </c:pt>
                <c:pt idx="4">
                  <c:v>65.989999999999995</c:v>
                </c:pt>
                <c:pt idx="5">
                  <c:v>64.14</c:v>
                </c:pt>
              </c:numCache>
            </c:numRef>
          </c:val>
        </c:ser>
        <c:ser>
          <c:idx val="2"/>
          <c:order val="2"/>
          <c:tx>
            <c:strRef>
              <c:f>'INDICATORI ECONOMICO-FINANZIARI'!$A$4</c:f>
              <c:strCache>
                <c:ptCount val="1"/>
                <c:pt idx="0">
                  <c:v>GRADO DI DIPENDENZA ERARIALE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ECONOMICO-FINANZIARI'!$B$1:$G$1</c:f>
              <c:strCache>
                <c:ptCount val="6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</c:strCache>
            </c:strRef>
          </c:cat>
          <c:val>
            <c:numRef>
              <c:f>'INDICATORI ECONOMICO-FINANZIARI'!$B$4:$G$4</c:f>
              <c:numCache>
                <c:formatCode>#,##0.00</c:formatCode>
                <c:ptCount val="6"/>
                <c:pt idx="0">
                  <c:v>0.83199999999999996</c:v>
                </c:pt>
                <c:pt idx="1">
                  <c:v>15.096906401754651</c:v>
                </c:pt>
                <c:pt idx="2">
                  <c:v>0.81200000000000006</c:v>
                </c:pt>
                <c:pt idx="3">
                  <c:v>1.55</c:v>
                </c:pt>
                <c:pt idx="4">
                  <c:v>1.68</c:v>
                </c:pt>
                <c:pt idx="5">
                  <c:v>1.88</c:v>
                </c:pt>
              </c:numCache>
            </c:numRef>
          </c:val>
        </c:ser>
        <c:ser>
          <c:idx val="3"/>
          <c:order val="3"/>
          <c:tx>
            <c:strRef>
              <c:f>'INDICATORI ECONOMICO-FINANZIARI'!$A$5</c:f>
              <c:strCache>
                <c:ptCount val="1"/>
                <c:pt idx="0">
                  <c:v>INCIDENZA DELLE ENTRATE TRIBUTARIE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ECONOMICO-FINANZIARI'!$B$1:$G$1</c:f>
              <c:strCache>
                <c:ptCount val="6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</c:strCache>
            </c:strRef>
          </c:cat>
          <c:val>
            <c:numRef>
              <c:f>'INDICATORI ECONOMICO-FINANZIARI'!$B$5:$G$5</c:f>
              <c:numCache>
                <c:formatCode>#,##0.00</c:formatCode>
                <c:ptCount val="6"/>
                <c:pt idx="0">
                  <c:v>74.66</c:v>
                </c:pt>
                <c:pt idx="1">
                  <c:v>71.425519969541128</c:v>
                </c:pt>
                <c:pt idx="2">
                  <c:v>71.991</c:v>
                </c:pt>
                <c:pt idx="3">
                  <c:v>72.88</c:v>
                </c:pt>
                <c:pt idx="4">
                  <c:v>72.75</c:v>
                </c:pt>
                <c:pt idx="5">
                  <c:v>71.36</c:v>
                </c:pt>
              </c:numCache>
            </c:numRef>
          </c:val>
        </c:ser>
        <c:ser>
          <c:idx val="4"/>
          <c:order val="4"/>
          <c:tx>
            <c:strRef>
              <c:f>'INDICATORI ECONOMICO-FINANZIARI'!$A$6</c:f>
              <c:strCache>
                <c:ptCount val="1"/>
                <c:pt idx="0">
                  <c:v>INCIDENZA DELLE ENTRATE EXTRATRIB.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ECONOMICO-FINANZIARI'!$B$1:$G$1</c:f>
              <c:strCache>
                <c:ptCount val="6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</c:strCache>
            </c:strRef>
          </c:cat>
          <c:val>
            <c:numRef>
              <c:f>'INDICATORI ECONOMICO-FINANZIARI'!$B$6:$G$6</c:f>
              <c:numCache>
                <c:formatCode>#,##0.00</c:formatCode>
                <c:ptCount val="6"/>
                <c:pt idx="0">
                  <c:v>25.34</c:v>
                </c:pt>
                <c:pt idx="1">
                  <c:v>28.574480030458872</c:v>
                </c:pt>
                <c:pt idx="2">
                  <c:v>28.009</c:v>
                </c:pt>
                <c:pt idx="3">
                  <c:v>27.12</c:v>
                </c:pt>
                <c:pt idx="4">
                  <c:v>27.25</c:v>
                </c:pt>
                <c:pt idx="5">
                  <c:v>28.64</c:v>
                </c:pt>
              </c:numCache>
            </c:numRef>
          </c:val>
        </c:ser>
        <c:dLbls/>
        <c:marker val="1"/>
        <c:axId val="81401344"/>
        <c:axId val="81402880"/>
      </c:lineChart>
      <c:catAx>
        <c:axId val="814013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402880"/>
        <c:crosses val="autoZero"/>
        <c:auto val="1"/>
        <c:lblAlgn val="ctr"/>
        <c:lblOffset val="100"/>
      </c:catAx>
      <c:valAx>
        <c:axId val="81402880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40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07869554853167"/>
          <c:y val="0.65607605500925292"/>
          <c:w val="0.25713177784411034"/>
          <c:h val="0.3438421370349235"/>
        </c:manualLayout>
      </c:layout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10</xdr:row>
      <xdr:rowOff>83820</xdr:rowOff>
    </xdr:from>
    <xdr:to>
      <xdr:col>2</xdr:col>
      <xdr:colOff>1089660</xdr:colOff>
      <xdr:row>27</xdr:row>
      <xdr:rowOff>15240</xdr:rowOff>
    </xdr:to>
    <xdr:graphicFrame macro="">
      <xdr:nvGraphicFramePr>
        <xdr:cNvPr id="1440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8</xdr:row>
      <xdr:rowOff>152400</xdr:rowOff>
    </xdr:from>
    <xdr:to>
      <xdr:col>3</xdr:col>
      <xdr:colOff>312420</xdr:colOff>
      <xdr:row>33</xdr:row>
      <xdr:rowOff>15240</xdr:rowOff>
    </xdr:to>
    <xdr:graphicFrame macro="">
      <xdr:nvGraphicFramePr>
        <xdr:cNvPr id="1952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7</xdr:row>
      <xdr:rowOff>137160</xdr:rowOff>
    </xdr:from>
    <xdr:to>
      <xdr:col>2</xdr:col>
      <xdr:colOff>213360</xdr:colOff>
      <xdr:row>21</xdr:row>
      <xdr:rowOff>60960</xdr:rowOff>
    </xdr:to>
    <xdr:graphicFrame macro="">
      <xdr:nvGraphicFramePr>
        <xdr:cNvPr id="48191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9</xdr:row>
      <xdr:rowOff>76200</xdr:rowOff>
    </xdr:from>
    <xdr:to>
      <xdr:col>3</xdr:col>
      <xdr:colOff>7620</xdr:colOff>
      <xdr:row>28</xdr:row>
      <xdr:rowOff>175260</xdr:rowOff>
    </xdr:to>
    <xdr:graphicFrame macro="">
      <xdr:nvGraphicFramePr>
        <xdr:cNvPr id="21571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55</xdr:row>
      <xdr:rowOff>53340</xdr:rowOff>
    </xdr:from>
    <xdr:to>
      <xdr:col>8</xdr:col>
      <xdr:colOff>571500</xdr:colOff>
      <xdr:row>75</xdr:row>
      <xdr:rowOff>121920</xdr:rowOff>
    </xdr:to>
    <xdr:graphicFrame macro="">
      <xdr:nvGraphicFramePr>
        <xdr:cNvPr id="1098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53340</xdr:rowOff>
    </xdr:from>
    <xdr:to>
      <xdr:col>10</xdr:col>
      <xdr:colOff>579120</xdr:colOff>
      <xdr:row>46</xdr:row>
      <xdr:rowOff>76200</xdr:rowOff>
    </xdr:to>
    <xdr:graphicFrame macro="">
      <xdr:nvGraphicFramePr>
        <xdr:cNvPr id="25194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891539</xdr:colOff>
      <xdr:row>23</xdr:row>
      <xdr:rowOff>83820</xdr:rowOff>
    </xdr:from>
    <xdr:to>
      <xdr:col>7</xdr:col>
      <xdr:colOff>457199</xdr:colOff>
      <xdr:row>57</xdr:row>
      <xdr:rowOff>101600</xdr:rowOff>
    </xdr:to>
    <xdr:graphicFrame macro="">
      <xdr:nvGraphicFramePr>
        <xdr:cNvPr id="3146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10"/>
  <sheetViews>
    <sheetView tabSelected="1" zoomScaleNormal="100" workbookViewId="0">
      <selection activeCell="B10" sqref="B10"/>
    </sheetView>
  </sheetViews>
  <sheetFormatPr defaultRowHeight="15"/>
  <cols>
    <col min="1" max="1" width="40.140625" customWidth="1"/>
    <col min="2" max="2" width="35.7109375" customWidth="1"/>
    <col min="3" max="3" width="16.85546875" customWidth="1"/>
  </cols>
  <sheetData>
    <row r="1" spans="1:3">
      <c r="A1" s="13" t="s">
        <v>25</v>
      </c>
      <c r="B1" s="14" t="s">
        <v>102</v>
      </c>
      <c r="C1" s="15" t="s">
        <v>26</v>
      </c>
    </row>
    <row r="2" spans="1:3" ht="23.25">
      <c r="A2" s="34" t="s">
        <v>35</v>
      </c>
      <c r="B2" s="35">
        <v>20313752.09</v>
      </c>
      <c r="C2" s="28">
        <f>B2/B10*100</f>
        <v>46.483302700774217</v>
      </c>
    </row>
    <row r="3" spans="1:3">
      <c r="A3" s="36" t="s">
        <v>36</v>
      </c>
      <c r="B3" s="35">
        <v>3205625.47</v>
      </c>
      <c r="C3" s="28">
        <f>B3/B10*100</f>
        <v>7.3353292098447405</v>
      </c>
    </row>
    <row r="4" spans="1:3">
      <c r="A4" s="36" t="s">
        <v>37</v>
      </c>
      <c r="B4" s="35">
        <v>8152178.6600000001</v>
      </c>
      <c r="C4" s="28">
        <f>B4/B10*100</f>
        <v>18.654367083179853</v>
      </c>
    </row>
    <row r="5" spans="1:3">
      <c r="A5" s="36" t="s">
        <v>38</v>
      </c>
      <c r="B5" s="35">
        <v>7858689.3499999996</v>
      </c>
      <c r="C5" s="28">
        <f>B5/B10*100</f>
        <v>17.982784975860191</v>
      </c>
    </row>
    <row r="6" spans="1:3">
      <c r="A6" s="36" t="s">
        <v>39</v>
      </c>
      <c r="B6" s="35">
        <v>0</v>
      </c>
      <c r="C6" s="28">
        <f>B6/B10*100</f>
        <v>0</v>
      </c>
    </row>
    <row r="7" spans="1:3">
      <c r="A7" s="36" t="s">
        <v>40</v>
      </c>
      <c r="B7" s="35">
        <v>0</v>
      </c>
      <c r="C7" s="28">
        <f>B7/B10*100</f>
        <v>0</v>
      </c>
    </row>
    <row r="8" spans="1:3">
      <c r="A8" s="36" t="s">
        <v>92</v>
      </c>
      <c r="B8" s="35">
        <v>0</v>
      </c>
      <c r="C8" s="28">
        <v>0</v>
      </c>
    </row>
    <row r="9" spans="1:3">
      <c r="A9" s="36" t="s">
        <v>41</v>
      </c>
      <c r="B9" s="35">
        <v>4170935.09</v>
      </c>
      <c r="C9" s="28">
        <f>B9/B10*100</f>
        <v>9.5442160303409995</v>
      </c>
    </row>
    <row r="10" spans="1:3">
      <c r="A10" s="16" t="s">
        <v>27</v>
      </c>
      <c r="B10" s="17">
        <f>SUM(B2:B9)</f>
        <v>43701180.659999996</v>
      </c>
      <c r="C10" s="28">
        <f>SUM(C2:C9)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C8"/>
  <sheetViews>
    <sheetView workbookViewId="0">
      <selection activeCell="B8" sqref="B8"/>
    </sheetView>
  </sheetViews>
  <sheetFormatPr defaultRowHeight="15"/>
  <cols>
    <col min="1" max="1" width="28.85546875" customWidth="1"/>
    <col min="2" max="2" width="22.28515625" customWidth="1"/>
    <col min="3" max="3" width="13.7109375" customWidth="1"/>
  </cols>
  <sheetData>
    <row r="1" spans="1:3">
      <c r="A1" s="18" t="s">
        <v>28</v>
      </c>
      <c r="B1" s="19" t="s">
        <v>101</v>
      </c>
      <c r="C1" s="20" t="s">
        <v>26</v>
      </c>
    </row>
    <row r="2" spans="1:3">
      <c r="A2" s="36" t="s">
        <v>42</v>
      </c>
      <c r="B2" s="37">
        <v>26698163.780000001</v>
      </c>
      <c r="C2" s="38">
        <f>B2/B8*100</f>
        <v>60.12309231581343</v>
      </c>
    </row>
    <row r="3" spans="1:3">
      <c r="A3" s="36" t="s">
        <v>43</v>
      </c>
      <c r="B3" s="37">
        <v>12431186.869999999</v>
      </c>
      <c r="C3" s="38">
        <f>B3/B8*100</f>
        <v>27.994486884526026</v>
      </c>
    </row>
    <row r="4" spans="1:3">
      <c r="A4" s="36" t="s">
        <v>44</v>
      </c>
      <c r="B4" s="37">
        <v>0</v>
      </c>
      <c r="C4" s="38">
        <f>B4/B8*100</f>
        <v>0</v>
      </c>
    </row>
    <row r="5" spans="1:3">
      <c r="A5" s="36" t="s">
        <v>45</v>
      </c>
      <c r="B5" s="37">
        <v>1105553.6000000001</v>
      </c>
      <c r="C5" s="38">
        <f>B5/B8*100</f>
        <v>2.4896581540440264</v>
      </c>
    </row>
    <row r="6" spans="1:3" ht="23.25">
      <c r="A6" s="34" t="s">
        <v>46</v>
      </c>
      <c r="B6" s="37">
        <v>0</v>
      </c>
      <c r="C6" s="38">
        <f>B6/B8*100</f>
        <v>0</v>
      </c>
    </row>
    <row r="7" spans="1:3" ht="23.25">
      <c r="A7" s="34" t="s">
        <v>47</v>
      </c>
      <c r="B7" s="37">
        <v>4170935.09</v>
      </c>
      <c r="C7" s="38">
        <f>B7/B8*100</f>
        <v>9.3927626456165072</v>
      </c>
    </row>
    <row r="8" spans="1:3">
      <c r="A8" s="21" t="s">
        <v>27</v>
      </c>
      <c r="B8" s="22">
        <f>SUM(B2:B7)</f>
        <v>44405839.340000004</v>
      </c>
      <c r="C8" s="23">
        <f>SUM(C2:C7)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E26"/>
  <sheetViews>
    <sheetView workbookViewId="0">
      <selection activeCell="A5" sqref="A5"/>
    </sheetView>
  </sheetViews>
  <sheetFormatPr defaultRowHeight="15"/>
  <cols>
    <col min="1" max="1" width="56.7109375" customWidth="1"/>
    <col min="2" max="2" width="16" customWidth="1"/>
    <col min="3" max="3" width="17.5703125" customWidth="1"/>
    <col min="5" max="5" width="15.28515625" customWidth="1"/>
  </cols>
  <sheetData>
    <row r="1" spans="1:3">
      <c r="A1" s="24" t="s">
        <v>103</v>
      </c>
    </row>
    <row r="2" spans="1:3" ht="15.75">
      <c r="A2" s="25" t="s">
        <v>31</v>
      </c>
      <c r="B2" s="27">
        <v>4681027.26</v>
      </c>
      <c r="C2" s="46"/>
    </row>
    <row r="3" spans="1:3" ht="15.75">
      <c r="A3" s="25" t="s">
        <v>32</v>
      </c>
      <c r="B3" s="27">
        <v>3800430.56</v>
      </c>
      <c r="C3" s="46"/>
    </row>
    <row r="4" spans="1:3" ht="15.75">
      <c r="A4" s="25" t="s">
        <v>33</v>
      </c>
      <c r="B4" s="27">
        <v>10425428.109999999</v>
      </c>
      <c r="C4" s="45"/>
    </row>
    <row r="5" spans="1:3">
      <c r="A5" s="26" t="s">
        <v>34</v>
      </c>
      <c r="B5" s="27">
        <f>SUM(B2:B4)</f>
        <v>18906885.93</v>
      </c>
      <c r="C5" s="2"/>
    </row>
    <row r="25" spans="2:5">
      <c r="B25" s="2"/>
    </row>
    <row r="26" spans="2:5">
      <c r="E26" s="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5"/>
  <sheetViews>
    <sheetView zoomScale="90" zoomScaleNormal="90" workbookViewId="0">
      <selection activeCell="C6" sqref="C6"/>
    </sheetView>
  </sheetViews>
  <sheetFormatPr defaultRowHeight="15"/>
  <cols>
    <col min="1" max="1" width="48.5703125" customWidth="1"/>
    <col min="2" max="2" width="21.85546875" customWidth="1"/>
    <col min="3" max="3" width="13.5703125" customWidth="1"/>
  </cols>
  <sheetData>
    <row r="1" spans="1:7">
      <c r="A1" s="39" t="s">
        <v>93</v>
      </c>
      <c r="B1" s="40">
        <v>2017</v>
      </c>
      <c r="C1" s="40" t="s">
        <v>29</v>
      </c>
    </row>
    <row r="2" spans="1:7">
      <c r="A2" s="25" t="s">
        <v>54</v>
      </c>
      <c r="B2" s="47">
        <v>5937209.7199999997</v>
      </c>
      <c r="C2" s="41">
        <f>B2/B9</f>
        <v>0.22238269900972193</v>
      </c>
    </row>
    <row r="3" spans="1:7">
      <c r="A3" s="25" t="s">
        <v>48</v>
      </c>
      <c r="B3" s="47">
        <v>430569.92</v>
      </c>
      <c r="C3" s="41">
        <f>B3/B9</f>
        <v>1.6127323345081376E-2</v>
      </c>
    </row>
    <row r="4" spans="1:7">
      <c r="A4" s="25" t="s">
        <v>49</v>
      </c>
      <c r="B4" s="47">
        <v>16741613.279999999</v>
      </c>
      <c r="C4" s="41">
        <f>B4/B9</f>
        <v>0.62706983963224461</v>
      </c>
    </row>
    <row r="5" spans="1:7">
      <c r="A5" s="25" t="s">
        <v>50</v>
      </c>
      <c r="B5" s="47">
        <v>2117633.09</v>
      </c>
      <c r="C5" s="41">
        <f>B5/B9</f>
        <v>7.9317555598574577E-2</v>
      </c>
    </row>
    <row r="6" spans="1:7">
      <c r="A6" s="25" t="s">
        <v>51</v>
      </c>
      <c r="B6" s="47">
        <v>478281.06</v>
      </c>
      <c r="C6" s="41">
        <f>B6/B9</f>
        <v>1.7914380327469847E-2</v>
      </c>
    </row>
    <row r="7" spans="1:7">
      <c r="A7" s="25" t="s">
        <v>52</v>
      </c>
      <c r="B7" s="47">
        <v>86897.84</v>
      </c>
      <c r="C7" s="41">
        <f>B7/B9</f>
        <v>3.254824590786895E-3</v>
      </c>
    </row>
    <row r="8" spans="1:7">
      <c r="A8" s="25" t="s">
        <v>53</v>
      </c>
      <c r="B8" s="47">
        <v>905958.87</v>
      </c>
      <c r="C8" s="41">
        <f>B8/B9</f>
        <v>3.3933377496120826E-2</v>
      </c>
    </row>
    <row r="9" spans="1:7">
      <c r="A9" s="42" t="s">
        <v>30</v>
      </c>
      <c r="B9" s="43">
        <f>SUM(B2:B8)</f>
        <v>26698163.779999997</v>
      </c>
      <c r="C9" s="44">
        <f>SUM(C2:C8)</f>
        <v>1</v>
      </c>
    </row>
    <row r="15" spans="1:7">
      <c r="G15" s="29"/>
    </row>
  </sheetData>
  <pageMargins left="0.7" right="0.7" top="0.75" bottom="0.75" header="0.3" footer="0.3"/>
  <pageSetup paperSize="9" orientation="portrait" r:id="rId1"/>
  <ignoredErrors>
    <ignoredError sqref="B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2"/>
  <sheetViews>
    <sheetView topLeftCell="A49" zoomScaleNormal="100" workbookViewId="0"/>
  </sheetViews>
  <sheetFormatPr defaultRowHeight="15"/>
  <cols>
    <col min="1" max="1" width="76.28515625" customWidth="1"/>
    <col min="2" max="2" width="17.28515625" customWidth="1"/>
    <col min="3" max="3" width="12.28515625" customWidth="1"/>
    <col min="5" max="5" width="10.5703125" bestFit="1" customWidth="1"/>
    <col min="8" max="8" width="12.42578125" bestFit="1" customWidth="1"/>
  </cols>
  <sheetData>
    <row r="1" spans="1:3">
      <c r="A1" s="1" t="s">
        <v>105</v>
      </c>
      <c r="B1" s="2"/>
      <c r="C1" s="3"/>
    </row>
    <row r="2" spans="1:3" ht="15.75" thickBot="1">
      <c r="B2" s="2"/>
      <c r="C2" s="3" t="s">
        <v>0</v>
      </c>
    </row>
    <row r="3" spans="1:3" ht="15.75" thickBot="1">
      <c r="A3" s="32" t="s">
        <v>81</v>
      </c>
      <c r="B3" s="31">
        <f>SUM(B4:B10)</f>
        <v>135597.06</v>
      </c>
      <c r="C3" s="5">
        <f>B3/$B$52</f>
        <v>1.0907812859545568E-2</v>
      </c>
    </row>
    <row r="4" spans="1:3">
      <c r="A4" s="30" t="s">
        <v>55</v>
      </c>
      <c r="B4" s="6">
        <v>0</v>
      </c>
      <c r="C4" s="3"/>
    </row>
    <row r="5" spans="1:3">
      <c r="A5" s="1" t="s">
        <v>56</v>
      </c>
      <c r="B5" s="6">
        <v>0</v>
      </c>
      <c r="C5" s="3"/>
    </row>
    <row r="6" spans="1:3">
      <c r="A6" s="1" t="s">
        <v>57</v>
      </c>
      <c r="B6" s="6">
        <v>38674</v>
      </c>
      <c r="C6" s="3"/>
    </row>
    <row r="7" spans="1:3">
      <c r="A7" s="1" t="s">
        <v>58</v>
      </c>
      <c r="B7" s="6">
        <v>0</v>
      </c>
      <c r="C7" s="3"/>
    </row>
    <row r="8" spans="1:3">
      <c r="A8" s="1" t="s">
        <v>59</v>
      </c>
      <c r="B8" s="6">
        <v>0</v>
      </c>
      <c r="C8" s="3"/>
    </row>
    <row r="9" spans="1:3">
      <c r="A9" s="1" t="s">
        <v>60</v>
      </c>
      <c r="B9" s="6">
        <v>96923.06</v>
      </c>
      <c r="C9" s="3"/>
    </row>
    <row r="10" spans="1:3">
      <c r="A10" s="1" t="s">
        <v>97</v>
      </c>
      <c r="B10" s="6">
        <v>0</v>
      </c>
      <c r="C10" s="3"/>
    </row>
    <row r="11" spans="1:3" ht="15.75" thickBot="1">
      <c r="B11" s="2"/>
      <c r="C11" s="3"/>
    </row>
    <row r="12" spans="1:3" ht="15.75" thickBot="1">
      <c r="A12" s="32" t="s">
        <v>82</v>
      </c>
      <c r="B12" s="31">
        <f>SUM(B13:B14)</f>
        <v>159670.28</v>
      </c>
      <c r="C12" s="5">
        <f>B12/$B$52</f>
        <v>1.2844331090004765E-2</v>
      </c>
    </row>
    <row r="13" spans="1:3">
      <c r="A13" s="1" t="s">
        <v>61</v>
      </c>
      <c r="B13" s="6">
        <v>159670.28</v>
      </c>
      <c r="C13" s="3"/>
    </row>
    <row r="14" spans="1:3">
      <c r="A14" s="1" t="s">
        <v>80</v>
      </c>
      <c r="B14" s="6">
        <v>0</v>
      </c>
      <c r="C14" s="3"/>
    </row>
    <row r="15" spans="1:3" ht="15.75" thickBot="1">
      <c r="B15" s="2"/>
      <c r="C15" s="3"/>
    </row>
    <row r="16" spans="1:3" ht="15.75" thickBot="1">
      <c r="A16" s="32" t="s">
        <v>83</v>
      </c>
      <c r="B16" s="4">
        <f>SUM(B17:B18)</f>
        <v>2292265.86</v>
      </c>
      <c r="C16" s="5">
        <f>B16/$B$52</f>
        <v>0.18439638016639356</v>
      </c>
    </row>
    <row r="17" spans="1:3">
      <c r="A17" s="1" t="s">
        <v>62</v>
      </c>
      <c r="B17" s="6">
        <v>0</v>
      </c>
      <c r="C17" s="3"/>
    </row>
    <row r="18" spans="1:3">
      <c r="A18" s="1" t="s">
        <v>63</v>
      </c>
      <c r="B18" s="6">
        <v>2292265.86</v>
      </c>
      <c r="C18" s="3"/>
    </row>
    <row r="19" spans="1:3" ht="15.75" thickBot="1">
      <c r="B19" s="2"/>
      <c r="C19" s="3"/>
    </row>
    <row r="20" spans="1:3" ht="15.75" thickBot="1">
      <c r="A20" s="32" t="s">
        <v>84</v>
      </c>
      <c r="B20" s="4">
        <f>SUM(B21:B22)</f>
        <v>877833.74</v>
      </c>
      <c r="C20" s="5">
        <f>B20/$B$52</f>
        <v>7.0615440760404241E-2</v>
      </c>
    </row>
    <row r="21" spans="1:3">
      <c r="A21" s="1" t="s">
        <v>64</v>
      </c>
      <c r="B21" s="6">
        <v>622653.78</v>
      </c>
      <c r="C21" s="3"/>
    </row>
    <row r="22" spans="1:3">
      <c r="A22" s="1" t="s">
        <v>65</v>
      </c>
      <c r="B22" s="6">
        <v>255179.96</v>
      </c>
      <c r="C22" s="3"/>
    </row>
    <row r="23" spans="1:3" ht="15.75" thickBot="1">
      <c r="B23" s="2"/>
      <c r="C23" s="3"/>
    </row>
    <row r="24" spans="1:3" ht="15.75" thickBot="1">
      <c r="A24" s="32" t="s">
        <v>85</v>
      </c>
      <c r="B24" s="4">
        <f>B25</f>
        <v>35101.839999999997</v>
      </c>
      <c r="C24" s="5">
        <f>B24/$B$52</f>
        <v>2.823691765483049E-3</v>
      </c>
    </row>
    <row r="25" spans="1:3">
      <c r="A25" s="1" t="s">
        <v>66</v>
      </c>
      <c r="B25" s="6">
        <v>35101.839999999997</v>
      </c>
      <c r="C25" s="3"/>
    </row>
    <row r="26" spans="1:3" ht="15.75" thickBot="1">
      <c r="B26" s="2"/>
      <c r="C26" s="3"/>
    </row>
    <row r="27" spans="1:3" ht="15.75" thickBot="1">
      <c r="A27" s="32" t="s">
        <v>86</v>
      </c>
      <c r="B27" s="4">
        <f>SUM(B28:B29)</f>
        <v>2378998.2199999997</v>
      </c>
      <c r="C27" s="5">
        <f>B27/$B$52</f>
        <v>0.19137337768939836</v>
      </c>
    </row>
    <row r="28" spans="1:3">
      <c r="A28" s="1" t="s">
        <v>67</v>
      </c>
      <c r="B28" s="7">
        <v>87923.03</v>
      </c>
      <c r="C28" s="3"/>
    </row>
    <row r="29" spans="1:3">
      <c r="A29" s="1" t="s">
        <v>87</v>
      </c>
      <c r="B29" s="6">
        <v>2291075.19</v>
      </c>
      <c r="C29" s="3"/>
    </row>
    <row r="30" spans="1:3" ht="15.75" thickBot="1">
      <c r="B30" s="2"/>
      <c r="C30" s="3"/>
    </row>
    <row r="31" spans="1:3" ht="15.75" thickBot="1">
      <c r="A31" s="32" t="s">
        <v>88</v>
      </c>
      <c r="B31" s="4">
        <f>SUM(B32:B35)</f>
        <v>1328913.3500000001</v>
      </c>
      <c r="C31" s="5">
        <f>B31/$B$52</f>
        <v>0.10690156651148469</v>
      </c>
    </row>
    <row r="32" spans="1:3">
      <c r="A32" s="1" t="s">
        <v>68</v>
      </c>
      <c r="B32" s="6">
        <v>988945.64</v>
      </c>
      <c r="C32" s="3"/>
    </row>
    <row r="33" spans="1:3">
      <c r="A33" s="1" t="s">
        <v>69</v>
      </c>
      <c r="B33" s="6">
        <v>0</v>
      </c>
      <c r="C33" s="3"/>
    </row>
    <row r="34" spans="1:3">
      <c r="A34" s="1" t="s">
        <v>70</v>
      </c>
      <c r="B34" s="6">
        <v>0</v>
      </c>
      <c r="C34" s="3"/>
    </row>
    <row r="35" spans="1:3">
      <c r="A35" s="1" t="s">
        <v>71</v>
      </c>
      <c r="B35" s="6">
        <v>339967.71</v>
      </c>
      <c r="C35" s="3"/>
    </row>
    <row r="36" spans="1:3" ht="15.75" thickBot="1">
      <c r="B36" s="2"/>
      <c r="C36" s="3"/>
    </row>
    <row r="37" spans="1:3" ht="15.75" thickBot="1">
      <c r="A37" s="32" t="s">
        <v>89</v>
      </c>
      <c r="B37" s="4">
        <f>SUM(B38:B40)</f>
        <v>5137459.4799999995</v>
      </c>
      <c r="C37" s="5">
        <f>B37/$B$52</f>
        <v>0.41327184071202044</v>
      </c>
    </row>
    <row r="38" spans="1:3">
      <c r="A38" s="1" t="s">
        <v>72</v>
      </c>
      <c r="B38" s="6">
        <v>529142.75</v>
      </c>
      <c r="C38" s="3"/>
    </row>
    <row r="39" spans="1:3">
      <c r="A39" s="1" t="s">
        <v>73</v>
      </c>
      <c r="B39" s="6">
        <v>15015.76</v>
      </c>
      <c r="C39" s="3"/>
    </row>
    <row r="40" spans="1:3">
      <c r="A40" s="1" t="s">
        <v>74</v>
      </c>
      <c r="B40" s="6">
        <v>4593300.97</v>
      </c>
      <c r="C40" s="3"/>
    </row>
    <row r="41" spans="1:3" ht="18" customHeight="1" thickBot="1">
      <c r="A41" s="1"/>
      <c r="B41" s="2"/>
      <c r="C41" s="3"/>
    </row>
    <row r="42" spans="1:3" ht="18" customHeight="1" thickBot="1">
      <c r="A42" s="32" t="s">
        <v>95</v>
      </c>
      <c r="B42" s="4">
        <f>B43</f>
        <v>4965.6899999999996</v>
      </c>
      <c r="C42" s="5">
        <f>B42/$B$52</f>
        <v>3.9945421558931164E-4</v>
      </c>
    </row>
    <row r="43" spans="1:3" ht="18" customHeight="1">
      <c r="A43" s="1" t="s">
        <v>96</v>
      </c>
      <c r="B43" s="6">
        <v>4965.6899999999996</v>
      </c>
      <c r="C43" s="3"/>
    </row>
    <row r="44" spans="1:3" ht="18" customHeight="1" thickBot="1">
      <c r="A44" s="1"/>
      <c r="B44" s="2"/>
      <c r="C44" s="3"/>
    </row>
    <row r="45" spans="1:3" ht="15.75" thickBot="1">
      <c r="A45" s="32" t="s">
        <v>90</v>
      </c>
      <c r="B45" s="4">
        <f>SUM(B46:B51)</f>
        <v>80381.350000000006</v>
      </c>
      <c r="C45" s="5">
        <f>B45/$B$52</f>
        <v>6.4661042296760207E-3</v>
      </c>
    </row>
    <row r="46" spans="1:3">
      <c r="A46" s="1" t="s">
        <v>75</v>
      </c>
      <c r="B46" s="6">
        <v>3025.75</v>
      </c>
      <c r="C46" s="3"/>
    </row>
    <row r="47" spans="1:3">
      <c r="A47" s="1" t="s">
        <v>76</v>
      </c>
      <c r="B47" s="6">
        <v>0</v>
      </c>
      <c r="C47" s="3"/>
    </row>
    <row r="48" spans="1:3">
      <c r="A48" s="1" t="s">
        <v>77</v>
      </c>
      <c r="B48" s="6">
        <v>4880</v>
      </c>
      <c r="C48" s="3"/>
    </row>
    <row r="49" spans="1:5">
      <c r="A49" s="1" t="s">
        <v>104</v>
      </c>
      <c r="B49" s="6">
        <v>11689</v>
      </c>
      <c r="C49" s="3"/>
    </row>
    <row r="50" spans="1:5">
      <c r="A50" s="1" t="s">
        <v>78</v>
      </c>
      <c r="B50" s="6">
        <v>60786.6</v>
      </c>
      <c r="C50" s="3"/>
    </row>
    <row r="51" spans="1:5">
      <c r="A51" s="1" t="s">
        <v>79</v>
      </c>
      <c r="B51" s="6">
        <v>0</v>
      </c>
      <c r="C51" s="3"/>
      <c r="E51" s="2"/>
    </row>
    <row r="52" spans="1:5">
      <c r="A52" s="8" t="s">
        <v>1</v>
      </c>
      <c r="B52" s="4">
        <f>B37+B31+B27+B24+B20+B16+B12+B3+B45+B42</f>
        <v>12431186.869999999</v>
      </c>
      <c r="C52" s="5">
        <f>SUM(C3:C50)</f>
        <v>0.99999999999999978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4"/>
  <sheetViews>
    <sheetView zoomScale="90" zoomScaleNormal="90" workbookViewId="0">
      <selection activeCell="C12" sqref="C12"/>
    </sheetView>
  </sheetViews>
  <sheetFormatPr defaultRowHeight="15"/>
  <cols>
    <col min="1" max="1" width="77" bestFit="1" customWidth="1"/>
    <col min="2" max="2" width="18" customWidth="1"/>
    <col min="3" max="3" width="23.5703125" customWidth="1"/>
  </cols>
  <sheetData>
    <row r="1" spans="1:3">
      <c r="A1" s="1" t="s">
        <v>98</v>
      </c>
      <c r="B1" s="2"/>
      <c r="C1" s="3"/>
    </row>
    <row r="2" spans="1:3" ht="15.75" thickBot="1">
      <c r="B2" s="2"/>
      <c r="C2" s="3" t="s">
        <v>0</v>
      </c>
    </row>
    <row r="3" spans="1:3" ht="15.75" thickBot="1">
      <c r="A3" s="32" t="s">
        <v>81</v>
      </c>
      <c r="B3" s="31">
        <f>'SPESE INV.TO PER MISSIONE'!B3</f>
        <v>135597.06</v>
      </c>
      <c r="C3" s="5">
        <f t="shared" ref="C3:C12" si="0">B3/$B$14</f>
        <v>1.0907812859545568E-2</v>
      </c>
    </row>
    <row r="4" spans="1:3" ht="15.75" thickBot="1">
      <c r="A4" s="32" t="s">
        <v>82</v>
      </c>
      <c r="B4" s="31">
        <f>'SPESE INV.TO PER MISSIONE'!B12</f>
        <v>159670.28</v>
      </c>
      <c r="C4" s="5">
        <f t="shared" si="0"/>
        <v>1.2844331090004766E-2</v>
      </c>
    </row>
    <row r="5" spans="1:3" ht="15.75" thickBot="1">
      <c r="A5" s="32" t="s">
        <v>83</v>
      </c>
      <c r="B5" s="4">
        <f>'SPESE INV.TO PER MISSIONE'!B16</f>
        <v>2292265.86</v>
      </c>
      <c r="C5" s="5">
        <f t="shared" si="0"/>
        <v>0.18439638016639359</v>
      </c>
    </row>
    <row r="6" spans="1:3" ht="15.75" thickBot="1">
      <c r="A6" s="32" t="s">
        <v>84</v>
      </c>
      <c r="B6" s="4">
        <f>'SPESE INV.TO PER MISSIONE'!B20</f>
        <v>877833.74</v>
      </c>
      <c r="C6" s="5">
        <f t="shared" si="0"/>
        <v>7.0615440760404255E-2</v>
      </c>
    </row>
    <row r="7" spans="1:3" ht="15.75" thickBot="1">
      <c r="A7" s="32" t="s">
        <v>85</v>
      </c>
      <c r="B7" s="4">
        <f>'SPESE INV.TO PER MISSIONE'!B24</f>
        <v>35101.839999999997</v>
      </c>
      <c r="C7" s="5">
        <f t="shared" si="0"/>
        <v>2.8236917654830495E-3</v>
      </c>
    </row>
    <row r="8" spans="1:3" ht="15.75" thickBot="1">
      <c r="A8" s="32" t="s">
        <v>86</v>
      </c>
      <c r="B8" s="4">
        <f>'SPESE INV.TO PER MISSIONE'!B27</f>
        <v>2378998.2199999997</v>
      </c>
      <c r="C8" s="5">
        <f t="shared" si="0"/>
        <v>0.19137337768939838</v>
      </c>
    </row>
    <row r="9" spans="1:3" ht="15.75" thickBot="1">
      <c r="A9" s="32" t="s">
        <v>88</v>
      </c>
      <c r="B9" s="4">
        <f>'SPESE INV.TO PER MISSIONE'!B31</f>
        <v>1328913.3500000001</v>
      </c>
      <c r="C9" s="5">
        <f t="shared" si="0"/>
        <v>0.10690156651148471</v>
      </c>
    </row>
    <row r="10" spans="1:3" ht="15.75" thickBot="1">
      <c r="A10" s="32" t="s">
        <v>89</v>
      </c>
      <c r="B10" s="4">
        <f>'SPESE INV.TO PER MISSIONE'!B37</f>
        <v>5137459.4799999995</v>
      </c>
      <c r="C10" s="5">
        <f t="shared" si="0"/>
        <v>0.4132718407120205</v>
      </c>
    </row>
    <row r="11" spans="1:3" ht="15.75" thickBot="1">
      <c r="A11" s="32" t="s">
        <v>95</v>
      </c>
      <c r="B11" s="4">
        <f>'SPESE INV.TO PER MISSIONE'!B42</f>
        <v>4965.6899999999996</v>
      </c>
      <c r="C11" s="5">
        <f t="shared" si="0"/>
        <v>3.9945421558931169E-4</v>
      </c>
    </row>
    <row r="12" spans="1:3" ht="15.75" thickBot="1">
      <c r="A12" s="32" t="s">
        <v>90</v>
      </c>
      <c r="B12" s="4">
        <f>'SPESE INV.TO PER MISSIONE'!B45</f>
        <v>80381.350000000006</v>
      </c>
      <c r="C12" s="5">
        <f t="shared" si="0"/>
        <v>6.4661042296760216E-3</v>
      </c>
    </row>
    <row r="13" spans="1:3">
      <c r="B13" s="2"/>
      <c r="C13" s="3"/>
    </row>
    <row r="14" spans="1:3">
      <c r="A14" s="8" t="s">
        <v>1</v>
      </c>
      <c r="B14" s="4">
        <f>SUM(B3:B13)</f>
        <v>12431186.869999997</v>
      </c>
      <c r="C14" s="5">
        <f>SUM(C3:C12)</f>
        <v>1.0000000000000002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1"/>
  <sheetViews>
    <sheetView topLeftCell="A31" zoomScale="90" zoomScaleNormal="90" workbookViewId="0">
      <selection activeCell="I47" sqref="I47"/>
    </sheetView>
  </sheetViews>
  <sheetFormatPr defaultColWidth="9.140625" defaultRowHeight="12.75"/>
  <cols>
    <col min="1" max="1" width="59.140625" style="10" customWidth="1"/>
    <col min="2" max="6" width="15.7109375" style="10" customWidth="1"/>
    <col min="7" max="8" width="14.7109375" style="10" customWidth="1"/>
    <col min="9" max="16384" width="9.140625" style="10"/>
  </cols>
  <sheetData>
    <row r="1" spans="1:7" ht="32.25" customHeight="1">
      <c r="A1" s="9" t="s">
        <v>2</v>
      </c>
      <c r="B1" s="9" t="s">
        <v>3</v>
      </c>
      <c r="C1" s="9" t="s">
        <v>4</v>
      </c>
      <c r="D1" s="9" t="s">
        <v>91</v>
      </c>
      <c r="E1" s="9" t="s">
        <v>94</v>
      </c>
      <c r="F1" s="9" t="s">
        <v>99</v>
      </c>
      <c r="G1" s="9" t="s">
        <v>106</v>
      </c>
    </row>
    <row r="2" spans="1:7" ht="15.75" customHeight="1">
      <c r="A2" s="11" t="s">
        <v>5</v>
      </c>
      <c r="B2" s="12">
        <v>91.076999999999998</v>
      </c>
      <c r="C2" s="12">
        <v>76.102341123181404</v>
      </c>
      <c r="D2" s="12">
        <v>89.816999999999993</v>
      </c>
      <c r="E2" s="12">
        <v>89.61</v>
      </c>
      <c r="F2" s="12">
        <v>90.7</v>
      </c>
      <c r="G2" s="12">
        <v>89.88</v>
      </c>
    </row>
    <row r="3" spans="1:7" ht="15.75" customHeight="1">
      <c r="A3" s="11" t="s">
        <v>6</v>
      </c>
      <c r="B3" s="12">
        <v>67.998000000000005</v>
      </c>
      <c r="C3" s="12">
        <v>54.356492856226247</v>
      </c>
      <c r="D3" s="12">
        <v>64.659000000000006</v>
      </c>
      <c r="E3" s="12">
        <v>65.31</v>
      </c>
      <c r="F3" s="12">
        <v>65.989999999999995</v>
      </c>
      <c r="G3" s="12">
        <v>64.14</v>
      </c>
    </row>
    <row r="4" spans="1:7" ht="15.75" customHeight="1">
      <c r="A4" s="11" t="s">
        <v>7</v>
      </c>
      <c r="B4" s="12">
        <v>0.83199999999999996</v>
      </c>
      <c r="C4" s="12">
        <v>15.096906401754651</v>
      </c>
      <c r="D4" s="12">
        <v>0.81200000000000006</v>
      </c>
      <c r="E4" s="12">
        <v>1.55</v>
      </c>
      <c r="F4" s="12">
        <v>1.68</v>
      </c>
      <c r="G4" s="12">
        <v>1.88</v>
      </c>
    </row>
    <row r="5" spans="1:7" ht="15.75" customHeight="1">
      <c r="A5" s="11" t="s">
        <v>8</v>
      </c>
      <c r="B5" s="12">
        <v>74.66</v>
      </c>
      <c r="C5" s="12">
        <v>71.425519969541128</v>
      </c>
      <c r="D5" s="12">
        <v>71.991</v>
      </c>
      <c r="E5" s="12">
        <v>72.88</v>
      </c>
      <c r="F5" s="12">
        <v>72.75</v>
      </c>
      <c r="G5" s="12">
        <v>71.36</v>
      </c>
    </row>
    <row r="6" spans="1:7" ht="15.75" customHeight="1">
      <c r="A6" s="11" t="s">
        <v>9</v>
      </c>
      <c r="B6" s="12">
        <v>25.34</v>
      </c>
      <c r="C6" s="12">
        <v>28.574480030458872</v>
      </c>
      <c r="D6" s="12">
        <v>28.009</v>
      </c>
      <c r="E6" s="12">
        <v>27.12</v>
      </c>
      <c r="F6" s="12">
        <v>27.25</v>
      </c>
      <c r="G6" s="12">
        <v>28.64</v>
      </c>
    </row>
    <row r="7" spans="1:7" ht="15.75" customHeight="1">
      <c r="A7" s="11" t="s">
        <v>10</v>
      </c>
      <c r="B7" s="12">
        <v>824.55499999999995</v>
      </c>
      <c r="C7" s="12">
        <v>679.21605374866385</v>
      </c>
      <c r="D7" s="33">
        <v>859.18499999999995</v>
      </c>
      <c r="E7" s="33">
        <v>835.63</v>
      </c>
      <c r="F7" s="33">
        <v>840.76</v>
      </c>
      <c r="G7" s="33">
        <v>828.92</v>
      </c>
    </row>
    <row r="8" spans="1:7" ht="15.75" customHeight="1">
      <c r="A8" s="11" t="s">
        <v>11</v>
      </c>
      <c r="B8" s="12">
        <v>615.61599999999999</v>
      </c>
      <c r="C8" s="12">
        <v>485.13359810658113</v>
      </c>
      <c r="D8" s="33">
        <v>618.53200000000004</v>
      </c>
      <c r="E8" s="33">
        <v>608.97</v>
      </c>
      <c r="F8" s="33">
        <v>611.69000000000005</v>
      </c>
      <c r="G8" s="33">
        <v>591.53</v>
      </c>
    </row>
    <row r="9" spans="1:7" ht="15.75" customHeight="1">
      <c r="A9" s="11" t="s">
        <v>12</v>
      </c>
      <c r="B9" s="12">
        <v>7.5309999999999997</v>
      </c>
      <c r="C9" s="12">
        <v>134.74041716292564</v>
      </c>
      <c r="D9" s="33">
        <v>7.7720000000000002</v>
      </c>
      <c r="E9" s="33">
        <v>14.47</v>
      </c>
      <c r="F9" s="33">
        <v>15.56</v>
      </c>
      <c r="G9" s="33">
        <v>17.37</v>
      </c>
    </row>
    <row r="10" spans="1:7" ht="15.75" customHeight="1">
      <c r="A10" s="11" t="s">
        <v>13</v>
      </c>
      <c r="B10" s="12">
        <v>32.933999999999997</v>
      </c>
      <c r="C10" s="12">
        <v>29.238066036313509</v>
      </c>
      <c r="D10" s="33">
        <v>27.280999999999999</v>
      </c>
      <c r="E10" s="33">
        <v>27.06</v>
      </c>
      <c r="F10" s="49" t="s">
        <v>100</v>
      </c>
      <c r="G10" s="49" t="s">
        <v>100</v>
      </c>
    </row>
    <row r="11" spans="1:7" ht="15.75" customHeight="1">
      <c r="A11" s="11" t="s">
        <v>14</v>
      </c>
      <c r="B11" s="12">
        <v>22.265999999999998</v>
      </c>
      <c r="C11" s="12">
        <v>20.632752423141309</v>
      </c>
      <c r="D11" s="33">
        <v>19.279</v>
      </c>
      <c r="E11" s="33">
        <v>20.95</v>
      </c>
      <c r="F11" s="50"/>
      <c r="G11" s="50"/>
    </row>
    <row r="12" spans="1:7" ht="15.75" customHeight="1">
      <c r="A12" s="11" t="s">
        <v>15</v>
      </c>
      <c r="B12" s="12">
        <v>10.667</v>
      </c>
      <c r="C12" s="12">
        <v>8.6053136131721999</v>
      </c>
      <c r="D12" s="33">
        <v>8.0030000000000001</v>
      </c>
      <c r="E12" s="33">
        <v>6.11</v>
      </c>
      <c r="F12" s="50"/>
      <c r="G12" s="50"/>
    </row>
    <row r="13" spans="1:7" ht="15.75" customHeight="1">
      <c r="A13" s="11" t="s">
        <v>16</v>
      </c>
      <c r="B13" s="12">
        <v>298.16399999999999</v>
      </c>
      <c r="C13" s="12">
        <v>260.95076103221868</v>
      </c>
      <c r="D13" s="33">
        <v>260.97399999999999</v>
      </c>
      <c r="E13" s="33">
        <v>252.29</v>
      </c>
      <c r="F13" s="50"/>
      <c r="G13" s="50"/>
    </row>
    <row r="14" spans="1:7" ht="15.75" customHeight="1">
      <c r="A14" s="11" t="s">
        <v>17</v>
      </c>
      <c r="B14" s="12">
        <v>201.58699999999999</v>
      </c>
      <c r="C14" s="12">
        <v>184.14803634142618</v>
      </c>
      <c r="D14" s="33">
        <v>184.42099999999999</v>
      </c>
      <c r="E14" s="33">
        <v>195.37</v>
      </c>
      <c r="F14" s="50"/>
      <c r="G14" s="50"/>
    </row>
    <row r="15" spans="1:7" ht="15.75" customHeight="1">
      <c r="A15" s="11" t="s">
        <v>18</v>
      </c>
      <c r="B15" s="12">
        <v>564.39400000000001</v>
      </c>
      <c r="C15" s="12">
        <v>510.13447366010075</v>
      </c>
      <c r="D15" s="33">
        <v>459.94900000000001</v>
      </c>
      <c r="E15" s="33">
        <v>406.36</v>
      </c>
      <c r="F15" s="50"/>
      <c r="G15" s="50"/>
    </row>
    <row r="16" spans="1:7" ht="15.75" customHeight="1">
      <c r="A16" s="11" t="s">
        <v>19</v>
      </c>
      <c r="B16" s="12">
        <v>22.315000000000001</v>
      </c>
      <c r="C16" s="12">
        <v>22.370706358981252</v>
      </c>
      <c r="D16" s="33">
        <v>22.978000000000002</v>
      </c>
      <c r="E16" s="33">
        <v>24.24</v>
      </c>
      <c r="F16" s="50"/>
      <c r="G16" s="50"/>
    </row>
    <row r="17" spans="1:7" ht="15.75" customHeight="1">
      <c r="A17" s="11" t="s">
        <v>20</v>
      </c>
      <c r="B17" s="12">
        <v>35632.207999999999</v>
      </c>
      <c r="C17" s="12">
        <v>32950.42322404372</v>
      </c>
      <c r="D17" s="33">
        <v>34392.881999999998</v>
      </c>
      <c r="E17" s="33">
        <v>38425.440000000002</v>
      </c>
      <c r="F17" s="50"/>
      <c r="G17" s="50"/>
    </row>
    <row r="18" spans="1:7" ht="15.75" customHeight="1">
      <c r="A18" s="11" t="s">
        <v>21</v>
      </c>
      <c r="B18" s="12">
        <v>29.931000000000001</v>
      </c>
      <c r="C18" s="12">
        <v>7.995275644222211</v>
      </c>
      <c r="D18" s="33">
        <v>42.104999999999997</v>
      </c>
      <c r="E18" s="33">
        <v>17.940000000000001</v>
      </c>
      <c r="F18" s="50"/>
      <c r="G18" s="50"/>
    </row>
    <row r="19" spans="1:7" ht="15.75" customHeight="1">
      <c r="A19" s="11" t="s">
        <v>22</v>
      </c>
      <c r="B19" s="12">
        <v>383.31</v>
      </c>
      <c r="C19" s="12">
        <v>76.099376393342496</v>
      </c>
      <c r="D19" s="33">
        <v>623.577</v>
      </c>
      <c r="E19" s="33">
        <v>188.59</v>
      </c>
      <c r="F19" s="50"/>
      <c r="G19" s="50"/>
    </row>
    <row r="20" spans="1:7" ht="15.75" customHeight="1">
      <c r="A20" s="11" t="s">
        <v>23</v>
      </c>
      <c r="B20" s="12">
        <v>177</v>
      </c>
      <c r="C20" s="12">
        <v>178.9344262295082</v>
      </c>
      <c r="D20" s="12">
        <v>186</v>
      </c>
      <c r="E20" s="12">
        <v>197</v>
      </c>
      <c r="F20" s="50"/>
      <c r="G20" s="50"/>
    </row>
    <row r="21" spans="1:7" ht="15.75" customHeight="1">
      <c r="A21" s="11" t="s">
        <v>24</v>
      </c>
      <c r="B21" s="12">
        <v>105911.189</v>
      </c>
      <c r="C21" s="12">
        <v>110000.68114754098</v>
      </c>
      <c r="D21" s="12">
        <v>111232.621</v>
      </c>
      <c r="E21" s="12">
        <v>116421.62</v>
      </c>
      <c r="F21" s="51"/>
      <c r="G21" s="51"/>
    </row>
  </sheetData>
  <mergeCells count="2">
    <mergeCell ref="F10:F21"/>
    <mergeCell ref="G10:G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B1" sqref="B1"/>
    </sheetView>
  </sheetViews>
  <sheetFormatPr defaultRowHeight="15"/>
  <cols>
    <col min="1" max="1" width="28.140625" customWidth="1"/>
    <col min="2" max="6" width="15.42578125" bestFit="1" customWidth="1"/>
    <col min="7" max="7" width="20" customWidth="1"/>
  </cols>
  <sheetData>
    <row r="1" spans="1:7">
      <c r="A1" s="9" t="s">
        <v>2</v>
      </c>
      <c r="B1" s="48" t="s">
        <v>3</v>
      </c>
      <c r="C1" s="48" t="s">
        <v>4</v>
      </c>
      <c r="D1" s="48" t="s">
        <v>91</v>
      </c>
      <c r="E1" s="48" t="s">
        <v>94</v>
      </c>
      <c r="F1" s="48" t="s">
        <v>99</v>
      </c>
      <c r="G1" s="48" t="s">
        <v>106</v>
      </c>
    </row>
    <row r="2" spans="1:7" ht="25.5">
      <c r="A2" s="11" t="s">
        <v>5</v>
      </c>
      <c r="B2" s="12">
        <v>91.076999999999998</v>
      </c>
      <c r="C2" s="12">
        <v>76.102341123181404</v>
      </c>
      <c r="D2" s="12">
        <v>89.816999999999993</v>
      </c>
      <c r="E2" s="12">
        <v>89.61</v>
      </c>
      <c r="F2" s="12">
        <v>90.7</v>
      </c>
      <c r="G2" s="12">
        <v>89.88</v>
      </c>
    </row>
    <row r="3" spans="1:7" ht="25.5">
      <c r="A3" s="11" t="s">
        <v>6</v>
      </c>
      <c r="B3" s="12">
        <v>67.998000000000005</v>
      </c>
      <c r="C3" s="12">
        <v>54.356492856226247</v>
      </c>
      <c r="D3" s="12">
        <v>64.659000000000006</v>
      </c>
      <c r="E3" s="12">
        <v>65.31</v>
      </c>
      <c r="F3" s="12">
        <v>65.989999999999995</v>
      </c>
      <c r="G3" s="12">
        <v>64.14</v>
      </c>
    </row>
    <row r="4" spans="1:7">
      <c r="A4" s="11" t="s">
        <v>7</v>
      </c>
      <c r="B4" s="12">
        <v>0.83199999999999996</v>
      </c>
      <c r="C4" s="12">
        <v>15.096906401754651</v>
      </c>
      <c r="D4" s="12">
        <v>0.81200000000000006</v>
      </c>
      <c r="E4" s="12">
        <v>1.55</v>
      </c>
      <c r="F4" s="12">
        <v>1.68</v>
      </c>
      <c r="G4" s="12">
        <v>1.88</v>
      </c>
    </row>
    <row r="5" spans="1:7" ht="38.25">
      <c r="A5" s="11" t="s">
        <v>8</v>
      </c>
      <c r="B5" s="12">
        <v>74.66</v>
      </c>
      <c r="C5" s="12">
        <v>71.425519969541128</v>
      </c>
      <c r="D5" s="12">
        <v>71.991</v>
      </c>
      <c r="E5" s="12">
        <v>72.88</v>
      </c>
      <c r="F5" s="12">
        <v>72.75</v>
      </c>
      <c r="G5" s="12">
        <v>71.36</v>
      </c>
    </row>
    <row r="6" spans="1:7" ht="38.25">
      <c r="A6" s="11" t="s">
        <v>9</v>
      </c>
      <c r="B6" s="12">
        <v>25.34</v>
      </c>
      <c r="C6" s="12">
        <v>28.574480030458872</v>
      </c>
      <c r="D6" s="12">
        <v>28.009</v>
      </c>
      <c r="E6" s="12">
        <v>27.12</v>
      </c>
      <c r="F6" s="12">
        <v>27.25</v>
      </c>
      <c r="G6" s="12">
        <v>28.64</v>
      </c>
    </row>
    <row r="7" spans="1:7" ht="25.5">
      <c r="A7" s="11" t="s">
        <v>10</v>
      </c>
      <c r="B7" s="12">
        <v>824.55499999999995</v>
      </c>
      <c r="C7" s="12">
        <v>679.21605374866385</v>
      </c>
      <c r="D7" s="33">
        <v>859.18499999999995</v>
      </c>
      <c r="E7" s="33">
        <v>835.63</v>
      </c>
      <c r="F7" s="33">
        <v>840.76</v>
      </c>
      <c r="G7" s="33">
        <v>828.92</v>
      </c>
    </row>
    <row r="8" spans="1:7" ht="25.5">
      <c r="A8" s="11" t="s">
        <v>11</v>
      </c>
      <c r="B8" s="12">
        <v>615.61599999999999</v>
      </c>
      <c r="C8" s="12">
        <v>485.13359810658113</v>
      </c>
      <c r="D8" s="33">
        <v>618.53200000000004</v>
      </c>
      <c r="E8" s="33">
        <v>608.97</v>
      </c>
      <c r="F8" s="33">
        <v>611.69000000000005</v>
      </c>
      <c r="G8" s="33">
        <v>591.53</v>
      </c>
    </row>
    <row r="9" spans="1:7" ht="25.5">
      <c r="A9" s="11" t="s">
        <v>12</v>
      </c>
      <c r="B9" s="12">
        <v>7.5309999999999997</v>
      </c>
      <c r="C9" s="12">
        <v>134.74041716292564</v>
      </c>
      <c r="D9" s="33">
        <v>7.7720000000000002</v>
      </c>
      <c r="E9" s="33">
        <v>14.47</v>
      </c>
      <c r="F9" s="33">
        <v>15.56</v>
      </c>
      <c r="G9" s="33">
        <v>17.37</v>
      </c>
    </row>
    <row r="10" spans="1:7">
      <c r="A10" s="11" t="s">
        <v>13</v>
      </c>
      <c r="B10" s="12">
        <v>32.933999999999997</v>
      </c>
      <c r="C10" s="12">
        <v>29.238066036313509</v>
      </c>
      <c r="D10" s="33">
        <v>27.280999999999999</v>
      </c>
      <c r="E10" s="33">
        <v>27.06</v>
      </c>
      <c r="F10" s="49" t="s">
        <v>100</v>
      </c>
      <c r="G10" s="49" t="s">
        <v>100</v>
      </c>
    </row>
    <row r="11" spans="1:7" ht="25.5">
      <c r="A11" s="11" t="s">
        <v>14</v>
      </c>
      <c r="B11" s="12">
        <v>22.265999999999998</v>
      </c>
      <c r="C11" s="12">
        <v>20.632752423141309</v>
      </c>
      <c r="D11" s="33">
        <v>19.279</v>
      </c>
      <c r="E11" s="33">
        <v>20.95</v>
      </c>
      <c r="F11" s="50"/>
      <c r="G11" s="50"/>
    </row>
    <row r="12" spans="1:7" ht="25.5">
      <c r="A12" s="11" t="s">
        <v>15</v>
      </c>
      <c r="B12" s="12">
        <v>10.667</v>
      </c>
      <c r="C12" s="12">
        <v>8.6053136131721999</v>
      </c>
      <c r="D12" s="33">
        <v>8.0030000000000001</v>
      </c>
      <c r="E12" s="33">
        <v>6.11</v>
      </c>
      <c r="F12" s="50"/>
      <c r="G12" s="50"/>
    </row>
    <row r="13" spans="1:7" ht="25.5">
      <c r="A13" s="11" t="s">
        <v>16</v>
      </c>
      <c r="B13" s="12">
        <v>298.16399999999999</v>
      </c>
      <c r="C13" s="12">
        <v>260.95076103221868</v>
      </c>
      <c r="D13" s="33">
        <v>260.97399999999999</v>
      </c>
      <c r="E13" s="33">
        <v>252.29</v>
      </c>
      <c r="F13" s="50"/>
      <c r="G13" s="50"/>
    </row>
    <row r="14" spans="1:7" ht="25.5">
      <c r="A14" s="11" t="s">
        <v>17</v>
      </c>
      <c r="B14" s="12">
        <v>201.58699999999999</v>
      </c>
      <c r="C14" s="12">
        <v>184.14803634142618</v>
      </c>
      <c r="D14" s="33">
        <v>184.42099999999999</v>
      </c>
      <c r="E14" s="33">
        <v>195.37</v>
      </c>
      <c r="F14" s="50"/>
      <c r="G14" s="50"/>
    </row>
    <row r="15" spans="1:7">
      <c r="A15" s="11" t="s">
        <v>18</v>
      </c>
      <c r="B15" s="12">
        <v>564.39400000000001</v>
      </c>
      <c r="C15" s="12">
        <v>510.13447366010075</v>
      </c>
      <c r="D15" s="33">
        <v>459.94900000000001</v>
      </c>
      <c r="E15" s="33">
        <v>406.36</v>
      </c>
      <c r="F15" s="50"/>
      <c r="G15" s="50"/>
    </row>
    <row r="16" spans="1:7" ht="38.25">
      <c r="A16" s="11" t="s">
        <v>19</v>
      </c>
      <c r="B16" s="12">
        <v>22.315000000000001</v>
      </c>
      <c r="C16" s="12">
        <v>22.370706358981252</v>
      </c>
      <c r="D16" s="33">
        <v>22.978000000000002</v>
      </c>
      <c r="E16" s="33">
        <v>24.24</v>
      </c>
      <c r="F16" s="50"/>
      <c r="G16" s="50"/>
    </row>
    <row r="17" spans="1:7">
      <c r="A17" s="11" t="s">
        <v>20</v>
      </c>
      <c r="B17" s="12">
        <v>35632.207999999999</v>
      </c>
      <c r="C17" s="12">
        <v>32950.42322404372</v>
      </c>
      <c r="D17" s="33">
        <v>34392.881999999998</v>
      </c>
      <c r="E17" s="33">
        <v>38425.440000000002</v>
      </c>
      <c r="F17" s="50"/>
      <c r="G17" s="50"/>
    </row>
    <row r="18" spans="1:7">
      <c r="A18" s="11" t="s">
        <v>21</v>
      </c>
      <c r="B18" s="12">
        <v>29.931000000000001</v>
      </c>
      <c r="C18" s="12">
        <v>7.995275644222211</v>
      </c>
      <c r="D18" s="33">
        <v>42.104999999999997</v>
      </c>
      <c r="E18" s="33">
        <v>17.940000000000001</v>
      </c>
      <c r="F18" s="50"/>
      <c r="G18" s="50"/>
    </row>
    <row r="19" spans="1:7">
      <c r="A19" s="11" t="s">
        <v>22</v>
      </c>
      <c r="B19" s="12">
        <v>383.31</v>
      </c>
      <c r="C19" s="12">
        <v>76.099376393342496</v>
      </c>
      <c r="D19" s="33">
        <v>623.577</v>
      </c>
      <c r="E19" s="33">
        <v>188.59</v>
      </c>
      <c r="F19" s="50"/>
      <c r="G19" s="50"/>
    </row>
    <row r="20" spans="1:7">
      <c r="A20" s="11" t="s">
        <v>23</v>
      </c>
      <c r="B20" s="12">
        <v>177</v>
      </c>
      <c r="C20" s="12">
        <v>178.9344262295082</v>
      </c>
      <c r="D20" s="12">
        <v>186</v>
      </c>
      <c r="E20" s="12">
        <v>197</v>
      </c>
      <c r="F20" s="50"/>
      <c r="G20" s="50"/>
    </row>
    <row r="21" spans="1:7" ht="25.5">
      <c r="A21" s="11" t="s">
        <v>24</v>
      </c>
      <c r="B21" s="12">
        <v>105911.189</v>
      </c>
      <c r="C21" s="12">
        <v>110000.68114754098</v>
      </c>
      <c r="D21" s="12">
        <v>111232.621</v>
      </c>
      <c r="E21" s="12">
        <v>116421.62</v>
      </c>
      <c r="F21" s="51"/>
      <c r="G21" s="51"/>
    </row>
  </sheetData>
  <mergeCells count="2">
    <mergeCell ref="F10:F21"/>
    <mergeCell ref="G10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RIEPILOGO ENTRATE PER TITOLI</vt:lpstr>
      <vt:lpstr>RIEPILOGO SPESE PER TITOLI</vt:lpstr>
      <vt:lpstr>COMPOSIZIONE AVANZO AMM.ZIONE</vt:lpstr>
      <vt:lpstr>SPESE CORRENTI PER MACROAGG</vt:lpstr>
      <vt:lpstr>SPESE INV.TO PER MISSIONE</vt:lpstr>
      <vt:lpstr>grafico investimenti</vt:lpstr>
      <vt:lpstr>INDICATORI ECONOMICO-FINANZIARI</vt:lpstr>
      <vt:lpstr>Foglio2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Xp Professional Sp2b Italiano</cp:lastModifiedBy>
  <cp:lastPrinted>2015-08-26T13:02:49Z</cp:lastPrinted>
  <dcterms:created xsi:type="dcterms:W3CDTF">2014-07-23T09:32:36Z</dcterms:created>
  <dcterms:modified xsi:type="dcterms:W3CDTF">2018-08-30T11:49:29Z</dcterms:modified>
</cp:coreProperties>
</file>